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sm.ee/dhs/webdav/532447e0084b4fb2b4d9fb5b05da4d1d1922824b/48310136510/761d5356-3669-4663-bc82-6c854fddaa38/"/>
    </mc:Choice>
  </mc:AlternateContent>
  <xr:revisionPtr revIDLastSave="0" documentId="13_ncr:1_{F0F3729C-4961-45FB-BC53-09BBAED08258}" xr6:coauthVersionLast="47" xr6:coauthVersionMax="47" xr10:uidLastSave="{00000000-0000-0000-0000-000000000000}"/>
  <bookViews>
    <workbookView xWindow="-103" yWindow="-103" windowWidth="22149" windowHeight="11829" xr2:uid="{5F0589D1-2502-45B2-864A-89DAB08F73D1}"/>
  </bookViews>
  <sheets>
    <sheet name="Eelarve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8" i="4" l="1"/>
  <c r="O47" i="4"/>
  <c r="K48" i="4"/>
  <c r="L48" i="4" s="1"/>
  <c r="L50" i="4"/>
  <c r="K50" i="4"/>
  <c r="K49" i="4"/>
  <c r="G48" i="4"/>
  <c r="I48" i="4"/>
  <c r="G49" i="4"/>
  <c r="H48" i="4"/>
  <c r="K47" i="4"/>
  <c r="G18" i="4"/>
  <c r="G38" i="4" l="1"/>
  <c r="G36" i="4" s="1"/>
  <c r="G32" i="4"/>
  <c r="G27" i="4"/>
  <c r="G21" i="4"/>
  <c r="D48" i="4"/>
  <c r="H38" i="4"/>
  <c r="H36" i="4" s="1"/>
  <c r="F38" i="4"/>
  <c r="F36" i="4" s="1"/>
  <c r="E38" i="4"/>
  <c r="E36" i="4" s="1"/>
  <c r="D38" i="4"/>
  <c r="D36" i="4" s="1"/>
  <c r="C38" i="4"/>
  <c r="C36" i="4" s="1"/>
  <c r="I34" i="4"/>
  <c r="I33" i="4"/>
  <c r="F32" i="4"/>
  <c r="E32" i="4"/>
  <c r="D32" i="4"/>
  <c r="C32" i="4"/>
  <c r="I30" i="4"/>
  <c r="I29" i="4"/>
  <c r="I28" i="4"/>
  <c r="F27" i="4"/>
  <c r="E27" i="4"/>
  <c r="D27" i="4"/>
  <c r="C27" i="4"/>
  <c r="I26" i="4"/>
  <c r="I25" i="4"/>
  <c r="I24" i="4"/>
  <c r="I23" i="4"/>
  <c r="I22" i="4"/>
  <c r="H21" i="4"/>
  <c r="F21" i="4"/>
  <c r="E21" i="4"/>
  <c r="D21" i="4"/>
  <c r="C21" i="4"/>
  <c r="I20" i="4"/>
  <c r="I19" i="4"/>
  <c r="H18" i="4"/>
  <c r="F18" i="4"/>
  <c r="E18" i="4"/>
  <c r="D18" i="4"/>
  <c r="C18" i="4"/>
  <c r="G17" i="4" l="1"/>
  <c r="G37" i="4" s="1"/>
  <c r="E17" i="4"/>
  <c r="E37" i="4" s="1"/>
  <c r="I21" i="4"/>
  <c r="D17" i="4"/>
  <c r="D37" i="4" s="1"/>
  <c r="E48" i="4" s="1"/>
  <c r="E49" i="4" s="1"/>
  <c r="F17" i="4"/>
  <c r="F37" i="4" s="1"/>
  <c r="I47" i="4" s="1"/>
  <c r="C17" i="4"/>
  <c r="C37" i="4" s="1"/>
  <c r="I18" i="4"/>
  <c r="I36" i="4"/>
  <c r="I38" i="4"/>
  <c r="G47" i="4" l="1"/>
  <c r="G50" i="4" s="1"/>
  <c r="H50" i="4" s="1"/>
  <c r="E50" i="4"/>
  <c r="E47" i="4"/>
  <c r="C47" i="4"/>
  <c r="C39" i="4"/>
  <c r="D39" i="4" s="1"/>
  <c r="E39" i="4" s="1"/>
  <c r="F39" i="4" s="1"/>
  <c r="G39" i="4" s="1"/>
  <c r="I50" i="4"/>
  <c r="J50" i="4" s="1"/>
  <c r="I49" i="4"/>
  <c r="J48" i="4" l="1"/>
  <c r="C49" i="4"/>
  <c r="C50" i="4"/>
  <c r="C48" i="4" l="1"/>
  <c r="I35" i="4" l="1"/>
  <c r="H32" i="4"/>
  <c r="I32" i="4" l="1"/>
  <c r="I31" i="4" l="1"/>
  <c r="H27" i="4"/>
  <c r="I27" i="4" s="1"/>
  <c r="H17" i="4" l="1"/>
  <c r="I17" i="4" s="1"/>
  <c r="H37" i="4" l="1"/>
  <c r="H39" i="4" s="1"/>
  <c r="I37" i="4"/>
  <c r="M48" i="4"/>
  <c r="M47" i="4"/>
  <c r="M50" i="4" l="1"/>
  <c r="M49" i="4"/>
  <c r="O50" i="4" l="1"/>
  <c r="O49" i="4"/>
</calcChain>
</file>

<file path=xl/sharedStrings.xml><?xml version="1.0" encoding="utf-8"?>
<sst xmlns="http://schemas.openxmlformats.org/spreadsheetml/2006/main" count="94" uniqueCount="71">
  <si>
    <t>TAT eelarve kulukohtade kaupa</t>
  </si>
  <si>
    <r>
      <rPr>
        <sz val="10"/>
        <color rgb="FF000000"/>
        <rFont val="Arial"/>
        <family val="2"/>
        <charset val="186"/>
      </rPr>
      <t>TAT abikõlblikkuse periood: 01.08.2022</t>
    </r>
    <r>
      <rPr>
        <sz val="10"/>
        <color rgb="FF000000"/>
        <rFont val="Calibri"/>
        <family val="2"/>
        <charset val="186"/>
      </rPr>
      <t>–</t>
    </r>
    <r>
      <rPr>
        <sz val="10"/>
        <color rgb="FF000000"/>
        <rFont val="Arial"/>
        <family val="2"/>
        <charset val="186"/>
      </rPr>
      <t>31.12.2028</t>
    </r>
  </si>
  <si>
    <t>TAT nimi: Sotsiaalkaitsesüsteemide ajakohastamist toetavate infosüsteemide arendused</t>
  </si>
  <si>
    <t>TAT elluviija: Tervise ja Heaolu Infosüsteemide Keskus</t>
  </si>
  <si>
    <t>Rea nr</t>
  </si>
  <si>
    <t>Kulukoht</t>
  </si>
  <si>
    <t>Aasta</t>
  </si>
  <si>
    <t>Kokku</t>
  </si>
  <si>
    <t xml:space="preserve">Abikõlblik kulu </t>
  </si>
  <si>
    <t>1</t>
  </si>
  <si>
    <t>TAT otsesed kulud</t>
  </si>
  <si>
    <t>1.1</t>
  </si>
  <si>
    <t>TAT juhtimiskulud</t>
  </si>
  <si>
    <t>1.1.1</t>
  </si>
  <si>
    <t>TAT otsene personalikulu (projektijuht TEHIK)</t>
  </si>
  <si>
    <t>1.1.2</t>
  </si>
  <si>
    <t>TAT juhtimiskulu (TEHIK)</t>
  </si>
  <si>
    <t>1.2</t>
  </si>
  <si>
    <t>Täiskasvanu abivajaduse hindamisega seotud arendused</t>
  </si>
  <si>
    <t>1.2.1</t>
  </si>
  <si>
    <t>Sisutegevuste personalikulu (TEHIK)</t>
  </si>
  <si>
    <t>1.2.2</t>
  </si>
  <si>
    <t>Sisutegevuste personalikulu (SKA)</t>
  </si>
  <si>
    <t>1.2.3</t>
  </si>
  <si>
    <t>Täisealiste puude raskusastme tuvastamise andmete proaktiivne edastamine KOVidele</t>
  </si>
  <si>
    <t>1.2.4</t>
  </si>
  <si>
    <t>Abivajaduse esmase hindamise digitaalse lahenduse loomine</t>
  </si>
  <si>
    <t>1.2.5</t>
  </si>
  <si>
    <t>Juhtumiplaani digitaalse lahenduse loomine</t>
  </si>
  <si>
    <t>1.3</t>
  </si>
  <si>
    <t>Teenuseosutajate jaoks vajalike funktsionaalsuste loomine</t>
  </si>
  <si>
    <t>1.3.1</t>
  </si>
  <si>
    <t>1.3.2</t>
  </si>
  <si>
    <t>1.3.3</t>
  </si>
  <si>
    <t>Teenuseosutajate funktsionaalsuste arendused</t>
  </si>
  <si>
    <t>1.3.4</t>
  </si>
  <si>
    <t>Teenuseosutajate funktsionaalsuste jätkuarendused</t>
  </si>
  <si>
    <t>1.4</t>
  </si>
  <si>
    <t>1.4.1</t>
  </si>
  <si>
    <t>1.4.2</t>
  </si>
  <si>
    <t>Sisutegevuste personalikul (SKA)</t>
  </si>
  <si>
    <t>1.4.3</t>
  </si>
  <si>
    <t>Toetavate teenuste arendamine</t>
  </si>
  <si>
    <t>2</t>
  </si>
  <si>
    <t>Kaudsed kulud</t>
  </si>
  <si>
    <t>3</t>
  </si>
  <si>
    <t>Kokku (rida 1 + rida 2)</t>
  </si>
  <si>
    <t>4</t>
  </si>
  <si>
    <t>Otsesed personalikulud kokku</t>
  </si>
  <si>
    <t>5</t>
  </si>
  <si>
    <t>Jaotamata eelarve</t>
  </si>
  <si>
    <t>6</t>
  </si>
  <si>
    <t>*Eelarve on kajastatud tekkepõhiselt</t>
  </si>
  <si>
    <t>TAT finantsplaan</t>
  </si>
  <si>
    <t>Finantsallikate jaotus</t>
  </si>
  <si>
    <t>Summa</t>
  </si>
  <si>
    <t>Osakaal (%)</t>
  </si>
  <si>
    <t xml:space="preserve">Kokku </t>
  </si>
  <si>
    <t>TAT eelarve kokku aastate kaupa (rida 2 + rida 3)</t>
  </si>
  <si>
    <t>Toetus kokku (rida 2.1 + rida 2.2)</t>
  </si>
  <si>
    <t>2.1</t>
  </si>
  <si>
    <t>sh ERFi osalus (kuni 70%)</t>
  </si>
  <si>
    <t>2.2</t>
  </si>
  <si>
    <t>sh riiklik kaasfinantseering</t>
  </si>
  <si>
    <t xml:space="preserve">Omafinantseering </t>
  </si>
  <si>
    <t>Eelarve kokku (2023–2028)</t>
  </si>
  <si>
    <t>Muud arendused, mis tulenevad õiguslikest muudatustest või muudest vajadustest</t>
  </si>
  <si>
    <r>
      <t>2027–</t>
    </r>
    <r>
      <rPr>
        <b/>
        <sz val="10"/>
        <color rgb="FF000000"/>
        <rFont val="Arial"/>
        <family val="2"/>
      </rPr>
      <t>2028</t>
    </r>
  </si>
  <si>
    <t>Lisa 1</t>
  </si>
  <si>
    <t>Sotsiaalministri {regDateTime} käskkiri nr {regNumber}</t>
  </si>
  <si>
    <t xml:space="preserve"> „Sotsiaalkaitseministri 12. juuni 2023. a käskkirjaga nr 94 kinnitatud toetuse andmise tingimuste „Sotsiaalkaitsesüsteemide ajakohastamist toetavate infosüsteemide arendused“ 2026. aasta tegevuste kirjeldus ja eelarve"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</si>
</sst>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.00\ _k_r_-;\-* #,##0.00\ _k_r_-;_-* &quot;-&quot;??\ _k_r_-;_-@_-"/>
    <numFmt numFmtId="166" formatCode="_-* #,##0\ _€_-;\-* #,##0\ _€_-;_-* &quot;-&quot;??\ _€_-;_-@_-"/>
    <numFmt numFmtId="167" formatCode="#,##0.00_ ;\-#,##0.00\ "/>
  </numFmts>
  <fonts count="15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color rgb="FF000000"/>
      <name val="Arial"/>
      <family val="2"/>
      <charset val="186"/>
    </font>
    <font>
      <sz val="10"/>
      <color rgb="FF000000"/>
      <name val="Calibri"/>
      <family val="2"/>
      <charset val="186"/>
    </font>
    <font>
      <sz val="10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i/>
      <sz val="10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b/>
      <i/>
      <sz val="10"/>
      <color rgb="FF000000"/>
      <name val="Arial"/>
      <family val="2"/>
      <charset val="186"/>
    </font>
    <font>
      <sz val="11"/>
      <color rgb="FF000000"/>
      <name val="Raleway"/>
      <family val="2"/>
      <charset val="186"/>
    </font>
    <font>
      <sz val="11"/>
      <color rgb="FF000000"/>
      <name val="Raleway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Up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7">
    <xf numFmtId="0" fontId="0" fillId="0" borderId="0" xfId="0"/>
    <xf numFmtId="0" fontId="5" fillId="0" borderId="0" xfId="1" applyFont="1" applyAlignment="1">
      <alignment horizontal="left"/>
    </xf>
    <xf numFmtId="0" fontId="5" fillId="0" borderId="0" xfId="1" applyFont="1"/>
    <xf numFmtId="0" fontId="5" fillId="0" borderId="0" xfId="1" applyFont="1" applyAlignment="1">
      <alignment wrapText="1"/>
    </xf>
    <xf numFmtId="3" fontId="5" fillId="0" borderId="0" xfId="0" applyNumberFormat="1" applyFont="1" applyAlignment="1">
      <alignment horizontal="right"/>
    </xf>
    <xf numFmtId="3" fontId="5" fillId="0" borderId="0" xfId="1" applyNumberFormat="1" applyFont="1" applyAlignment="1">
      <alignment horizontal="right"/>
    </xf>
    <xf numFmtId="3" fontId="7" fillId="0" borderId="0" xfId="1" applyNumberFormat="1" applyFont="1" applyAlignment="1">
      <alignment horizontal="right"/>
    </xf>
    <xf numFmtId="0" fontId="5" fillId="0" borderId="0" xfId="0" applyFont="1" applyAlignment="1">
      <alignment wrapText="1"/>
    </xf>
    <xf numFmtId="3" fontId="5" fillId="0" borderId="0" xfId="0" applyNumberFormat="1" applyFont="1" applyAlignment="1">
      <alignment horizontal="right" wrapText="1"/>
    </xf>
    <xf numFmtId="3" fontId="8" fillId="0" borderId="0" xfId="1" applyNumberFormat="1" applyFont="1" applyAlignment="1">
      <alignment horizontal="right"/>
    </xf>
    <xf numFmtId="0" fontId="8" fillId="0" borderId="0" xfId="1" applyFont="1" applyAlignment="1">
      <alignment horizontal="left"/>
    </xf>
    <xf numFmtId="3" fontId="7" fillId="0" borderId="0" xfId="1" applyNumberFormat="1" applyFont="1"/>
    <xf numFmtId="3" fontId="5" fillId="0" borderId="0" xfId="1" applyNumberFormat="1" applyFont="1"/>
    <xf numFmtId="0" fontId="5" fillId="0" borderId="0" xfId="1" applyFont="1" applyAlignment="1">
      <alignment vertical="top"/>
    </xf>
    <xf numFmtId="3" fontId="5" fillId="0" borderId="0" xfId="1" applyNumberFormat="1" applyFont="1" applyAlignment="1">
      <alignment horizontal="left"/>
    </xf>
    <xf numFmtId="0" fontId="8" fillId="0" borderId="1" xfId="1" applyFont="1" applyBorder="1" applyAlignment="1">
      <alignment horizontal="center" vertical="top" wrapText="1"/>
    </xf>
    <xf numFmtId="3" fontId="7" fillId="0" borderId="0" xfId="1" applyNumberFormat="1" applyFont="1" applyAlignment="1">
      <alignment horizontal="center"/>
    </xf>
    <xf numFmtId="3" fontId="8" fillId="0" borderId="0" xfId="1" applyNumberFormat="1" applyFont="1" applyAlignment="1">
      <alignment horizontal="center"/>
    </xf>
    <xf numFmtId="0" fontId="8" fillId="0" borderId="1" xfId="2" applyNumberFormat="1" applyFont="1" applyFill="1" applyBorder="1" applyAlignment="1">
      <alignment horizontal="center"/>
    </xf>
    <xf numFmtId="0" fontId="8" fillId="0" borderId="5" xfId="2" applyNumberFormat="1" applyFont="1" applyFill="1" applyBorder="1" applyAlignment="1">
      <alignment horizontal="center"/>
    </xf>
    <xf numFmtId="3" fontId="7" fillId="0" borderId="6" xfId="1" applyNumberFormat="1" applyFont="1" applyBorder="1"/>
    <xf numFmtId="0" fontId="8" fillId="0" borderId="0" xfId="1" applyFont="1"/>
    <xf numFmtId="3" fontId="8" fillId="0" borderId="0" xfId="1" applyNumberFormat="1" applyFont="1"/>
    <xf numFmtId="3" fontId="8" fillId="0" borderId="7" xfId="1" applyNumberFormat="1" applyFont="1" applyBorder="1" applyAlignment="1">
      <alignment horizontal="center" vertical="top" wrapText="1"/>
    </xf>
    <xf numFmtId="3" fontId="8" fillId="0" borderId="1" xfId="1" applyNumberFormat="1" applyFont="1" applyBorder="1" applyAlignment="1">
      <alignment horizontal="center" vertical="top" wrapText="1"/>
    </xf>
    <xf numFmtId="3" fontId="8" fillId="0" borderId="8" xfId="1" applyNumberFormat="1" applyFont="1" applyBorder="1" applyAlignment="1">
      <alignment horizontal="center" vertical="top" wrapText="1"/>
    </xf>
    <xf numFmtId="0" fontId="10" fillId="0" borderId="0" xfId="1" applyFont="1"/>
    <xf numFmtId="4" fontId="10" fillId="0" borderId="0" xfId="1" applyNumberFormat="1" applyFont="1"/>
    <xf numFmtId="4" fontId="10" fillId="0" borderId="0" xfId="1" applyNumberFormat="1" applyFont="1" applyAlignment="1">
      <alignment horizontal="right"/>
    </xf>
    <xf numFmtId="0" fontId="5" fillId="0" borderId="1" xfId="1" applyFont="1" applyBorder="1" applyAlignment="1">
      <alignment horizontal="center" vertical="top"/>
    </xf>
    <xf numFmtId="3" fontId="5" fillId="0" borderId="1" xfId="1" applyNumberFormat="1" applyFont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center"/>
    </xf>
    <xf numFmtId="3" fontId="5" fillId="0" borderId="1" xfId="1" applyNumberFormat="1" applyFont="1" applyBorder="1" applyAlignment="1">
      <alignment horizontal="center" vertical="top"/>
    </xf>
    <xf numFmtId="0" fontId="5" fillId="0" borderId="0" xfId="1" applyFont="1" applyAlignment="1">
      <alignment horizontal="left" vertical="top"/>
    </xf>
    <xf numFmtId="3" fontId="5" fillId="0" borderId="0" xfId="1" applyNumberFormat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49" fontId="8" fillId="0" borderId="1" xfId="1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4" fontId="8" fillId="0" borderId="7" xfId="1" applyNumberFormat="1" applyFont="1" applyBorder="1" applyAlignment="1">
      <alignment vertical="center"/>
    </xf>
    <xf numFmtId="4" fontId="7" fillId="0" borderId="6" xfId="1" applyNumberFormat="1" applyFont="1" applyBorder="1" applyAlignment="1">
      <alignment vertical="center"/>
    </xf>
    <xf numFmtId="2" fontId="10" fillId="0" borderId="0" xfId="1" applyNumberFormat="1" applyFont="1" applyAlignment="1">
      <alignment vertical="center"/>
    </xf>
    <xf numFmtId="3" fontId="10" fillId="0" borderId="0" xfId="1" applyNumberFormat="1" applyFont="1" applyAlignment="1">
      <alignment vertical="center"/>
    </xf>
    <xf numFmtId="3" fontId="8" fillId="0" borderId="0" xfId="1" applyNumberFormat="1" applyFont="1" applyAlignment="1">
      <alignment vertical="center"/>
    </xf>
    <xf numFmtId="3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49" fontId="8" fillId="0" borderId="9" xfId="1" applyNumberFormat="1" applyFont="1" applyBorder="1" applyAlignment="1">
      <alignment vertical="center"/>
    </xf>
    <xf numFmtId="3" fontId="7" fillId="0" borderId="6" xfId="1" applyNumberFormat="1" applyFont="1" applyBorder="1" applyAlignment="1">
      <alignment vertical="center"/>
    </xf>
    <xf numFmtId="166" fontId="8" fillId="0" borderId="0" xfId="1" applyNumberFormat="1" applyFont="1" applyAlignment="1">
      <alignment vertical="center"/>
    </xf>
    <xf numFmtId="0" fontId="5" fillId="0" borderId="1" xfId="0" applyFont="1" applyBorder="1" applyAlignment="1">
      <alignment vertical="center" wrapText="1"/>
    </xf>
    <xf numFmtId="4" fontId="5" fillId="0" borderId="7" xfId="1" applyNumberFormat="1" applyFont="1" applyBorder="1" applyAlignment="1">
      <alignment vertical="center"/>
    </xf>
    <xf numFmtId="49" fontId="5" fillId="0" borderId="9" xfId="1" applyNumberFormat="1" applyFont="1" applyBorder="1" applyAlignment="1">
      <alignment vertical="center"/>
    </xf>
    <xf numFmtId="4" fontId="5" fillId="0" borderId="1" xfId="1" applyNumberFormat="1" applyFont="1" applyBorder="1" applyAlignment="1">
      <alignment vertical="center"/>
    </xf>
    <xf numFmtId="3" fontId="11" fillId="0" borderId="0" xfId="1" applyNumberFormat="1" applyFont="1" applyAlignment="1">
      <alignment vertical="center"/>
    </xf>
    <xf numFmtId="4" fontId="8" fillId="0" borderId="1" xfId="1" applyNumberFormat="1" applyFont="1" applyBorder="1" applyAlignment="1">
      <alignment vertical="center"/>
    </xf>
    <xf numFmtId="3" fontId="12" fillId="0" borderId="0" xfId="1" applyNumberFormat="1" applyFont="1" applyAlignment="1">
      <alignment vertical="center"/>
    </xf>
    <xf numFmtId="3" fontId="10" fillId="0" borderId="0" xfId="1" applyNumberFormat="1" applyFont="1" applyAlignment="1">
      <alignment vertical="center" wrapText="1"/>
    </xf>
    <xf numFmtId="4" fontId="10" fillId="0" borderId="0" xfId="1" applyNumberFormat="1" applyFont="1" applyAlignment="1">
      <alignment vertical="center"/>
    </xf>
    <xf numFmtId="0" fontId="11" fillId="0" borderId="0" xfId="1" applyFont="1" applyAlignment="1">
      <alignment vertical="center"/>
    </xf>
    <xf numFmtId="49" fontId="5" fillId="0" borderId="1" xfId="1" applyNumberFormat="1" applyFont="1" applyBorder="1" applyAlignment="1">
      <alignment vertical="center"/>
    </xf>
    <xf numFmtId="3" fontId="7" fillId="0" borderId="0" xfId="1" applyNumberFormat="1" applyFont="1" applyAlignment="1">
      <alignment vertical="center"/>
    </xf>
    <xf numFmtId="0" fontId="12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5" fillId="0" borderId="1" xfId="1" applyFont="1" applyBorder="1" applyAlignment="1">
      <alignment vertical="center" wrapText="1"/>
    </xf>
    <xf numFmtId="4" fontId="5" fillId="0" borderId="9" xfId="1" applyNumberFormat="1" applyFont="1" applyBorder="1" applyAlignment="1">
      <alignment vertical="center"/>
    </xf>
    <xf numFmtId="4" fontId="5" fillId="0" borderId="0" xfId="1" applyNumberFormat="1" applyFont="1" applyAlignment="1">
      <alignment vertical="center"/>
    </xf>
    <xf numFmtId="0" fontId="8" fillId="2" borderId="0" xfId="1" applyFont="1" applyFill="1" applyAlignment="1">
      <alignment vertical="center"/>
    </xf>
    <xf numFmtId="0" fontId="5" fillId="0" borderId="1" xfId="0" applyFont="1" applyBorder="1" applyAlignment="1">
      <alignment horizontal="left" wrapText="1"/>
    </xf>
    <xf numFmtId="167" fontId="10" fillId="0" borderId="0" xfId="1" applyNumberFormat="1" applyFont="1" applyAlignment="1">
      <alignment vertical="center" wrapText="1"/>
    </xf>
    <xf numFmtId="0" fontId="5" fillId="0" borderId="1" xfId="1" applyFont="1" applyBorder="1" applyAlignment="1">
      <alignment vertical="center"/>
    </xf>
    <xf numFmtId="167" fontId="8" fillId="0" borderId="0" xfId="1" applyNumberFormat="1" applyFont="1" applyAlignment="1">
      <alignment vertical="center"/>
    </xf>
    <xf numFmtId="166" fontId="5" fillId="0" borderId="0" xfId="3" applyNumberFormat="1" applyFont="1" applyFill="1" applyBorder="1"/>
    <xf numFmtId="0" fontId="5" fillId="2" borderId="0" xfId="1" applyFont="1" applyFill="1" applyAlignment="1">
      <alignment vertical="center"/>
    </xf>
    <xf numFmtId="49" fontId="5" fillId="0" borderId="0" xfId="1" applyNumberFormat="1" applyFont="1" applyAlignment="1">
      <alignment vertical="center"/>
    </xf>
    <xf numFmtId="0" fontId="8" fillId="0" borderId="1" xfId="1" applyFont="1" applyBorder="1" applyAlignment="1">
      <alignment vertical="center" wrapText="1"/>
    </xf>
    <xf numFmtId="3" fontId="12" fillId="0" borderId="6" xfId="1" applyNumberFormat="1" applyFont="1" applyBorder="1" applyAlignment="1">
      <alignment vertical="center"/>
    </xf>
    <xf numFmtId="0" fontId="10" fillId="0" borderId="0" xfId="1" applyFont="1" applyAlignment="1">
      <alignment vertical="center" wrapText="1"/>
    </xf>
    <xf numFmtId="3" fontId="5" fillId="2" borderId="0" xfId="1" applyNumberFormat="1" applyFont="1" applyFill="1" applyAlignment="1">
      <alignment vertical="center"/>
    </xf>
    <xf numFmtId="0" fontId="8" fillId="0" borderId="1" xfId="1" applyFont="1" applyBorder="1" applyAlignment="1">
      <alignment horizontal="left" vertical="center" wrapText="1"/>
    </xf>
    <xf numFmtId="0" fontId="13" fillId="0" borderId="0" xfId="0" applyFont="1"/>
    <xf numFmtId="0" fontId="7" fillId="2" borderId="0" xfId="1" applyFont="1" applyFill="1" applyAlignment="1">
      <alignment vertical="center"/>
    </xf>
    <xf numFmtId="0" fontId="8" fillId="0" borderId="2" xfId="1" applyFont="1" applyBorder="1" applyAlignment="1">
      <alignment vertical="center" wrapText="1"/>
    </xf>
    <xf numFmtId="4" fontId="13" fillId="0" borderId="0" xfId="0" applyNumberFormat="1" applyFont="1"/>
    <xf numFmtId="0" fontId="6" fillId="0" borderId="2" xfId="1" applyFont="1" applyBorder="1" applyAlignment="1">
      <alignment vertical="top" wrapText="1"/>
    </xf>
    <xf numFmtId="4" fontId="8" fillId="0" borderId="0" xfId="1" applyNumberFormat="1" applyFont="1" applyAlignment="1">
      <alignment vertical="center"/>
    </xf>
    <xf numFmtId="0" fontId="5" fillId="0" borderId="0" xfId="1" applyFont="1" applyAlignment="1">
      <alignment vertical="top" wrapText="1"/>
    </xf>
    <xf numFmtId="3" fontId="9" fillId="0" borderId="0" xfId="1" applyNumberFormat="1" applyFont="1" applyAlignment="1">
      <alignment vertical="center"/>
    </xf>
    <xf numFmtId="3" fontId="5" fillId="0" borderId="0" xfId="1" applyNumberFormat="1" applyFont="1" applyAlignment="1">
      <alignment vertical="top"/>
    </xf>
    <xf numFmtId="3" fontId="9" fillId="0" borderId="0" xfId="1" applyNumberFormat="1" applyFont="1" applyAlignment="1">
      <alignment horizontal="center" vertical="top"/>
    </xf>
    <xf numFmtId="49" fontId="8" fillId="0" borderId="0" xfId="1" applyNumberFormat="1" applyFont="1" applyAlignment="1">
      <alignment horizontal="left" vertical="top"/>
    </xf>
    <xf numFmtId="0" fontId="8" fillId="0" borderId="0" xfId="1" applyFont="1" applyAlignment="1">
      <alignment wrapText="1"/>
    </xf>
    <xf numFmtId="3" fontId="9" fillId="0" borderId="0" xfId="1" applyNumberFormat="1" applyFont="1" applyAlignment="1">
      <alignment horizontal="center"/>
    </xf>
    <xf numFmtId="3" fontId="8" fillId="2" borderId="1" xfId="1" applyNumberFormat="1" applyFont="1" applyFill="1" applyBorder="1" applyAlignment="1">
      <alignment horizontal="center" vertical="top" wrapText="1"/>
    </xf>
    <xf numFmtId="0" fontId="8" fillId="0" borderId="1" xfId="1" applyFont="1" applyBorder="1" applyAlignment="1">
      <alignment horizontal="left" vertical="top"/>
    </xf>
    <xf numFmtId="0" fontId="8" fillId="0" borderId="1" xfId="1" applyFont="1" applyBorder="1" applyAlignment="1">
      <alignment vertical="top" wrapText="1" shrinkToFit="1"/>
    </xf>
    <xf numFmtId="3" fontId="8" fillId="0" borderId="1" xfId="1" applyNumberFormat="1" applyFont="1" applyBorder="1" applyAlignment="1">
      <alignment vertical="top"/>
    </xf>
    <xf numFmtId="3" fontId="8" fillId="2" borderId="1" xfId="1" applyNumberFormat="1" applyFont="1" applyFill="1" applyBorder="1"/>
    <xf numFmtId="3" fontId="5" fillId="2" borderId="1" xfId="1" applyNumberFormat="1" applyFont="1" applyFill="1" applyBorder="1" applyAlignment="1">
      <alignment vertical="top"/>
    </xf>
    <xf numFmtId="0" fontId="8" fillId="0" borderId="1" xfId="1" applyFont="1" applyBorder="1" applyAlignment="1">
      <alignment vertical="top" wrapText="1"/>
    </xf>
    <xf numFmtId="3" fontId="8" fillId="2" borderId="1" xfId="1" applyNumberFormat="1" applyFont="1" applyFill="1" applyBorder="1" applyAlignment="1">
      <alignment vertical="top"/>
    </xf>
    <xf numFmtId="49" fontId="5" fillId="0" borderId="1" xfId="1" applyNumberFormat="1" applyFont="1" applyBorder="1" applyAlignment="1">
      <alignment horizontal="left" vertical="top"/>
    </xf>
    <xf numFmtId="0" fontId="5" fillId="0" borderId="1" xfId="1" applyFont="1" applyBorder="1" applyAlignment="1">
      <alignment vertical="top" wrapText="1" shrinkToFit="1"/>
    </xf>
    <xf numFmtId="3" fontId="5" fillId="0" borderId="1" xfId="1" applyNumberFormat="1" applyFont="1" applyBorder="1" applyAlignment="1">
      <alignment vertical="top"/>
    </xf>
    <xf numFmtId="0" fontId="5" fillId="0" borderId="1" xfId="0" applyFont="1" applyBorder="1" applyAlignment="1">
      <alignment horizontal="left" vertical="top" wrapText="1"/>
    </xf>
    <xf numFmtId="3" fontId="5" fillId="0" borderId="1" xfId="1" applyNumberFormat="1" applyFont="1" applyBorder="1" applyAlignment="1">
      <alignment horizontal="right" vertical="center"/>
    </xf>
    <xf numFmtId="3" fontId="8" fillId="0" borderId="1" xfId="1" applyNumberFormat="1" applyFont="1" applyBorder="1" applyAlignment="1">
      <alignment horizontal="right" vertical="center"/>
    </xf>
    <xf numFmtId="0" fontId="5" fillId="0" borderId="0" xfId="1" applyFont="1" applyAlignment="1">
      <alignment horizontal="left" vertical="top" wrapText="1"/>
    </xf>
    <xf numFmtId="10" fontId="5" fillId="0" borderId="0" xfId="1" applyNumberFormat="1" applyFont="1" applyAlignment="1">
      <alignment horizontal="right" vertical="center"/>
    </xf>
    <xf numFmtId="3" fontId="5" fillId="0" borderId="0" xfId="1" applyNumberFormat="1" applyFont="1" applyAlignment="1">
      <alignment horizontal="right" vertical="center"/>
    </xf>
    <xf numFmtId="3" fontId="5" fillId="0" borderId="0" xfId="1" applyNumberFormat="1" applyFont="1" applyAlignment="1">
      <alignment horizontal="left" vertical="top" wrapText="1"/>
    </xf>
    <xf numFmtId="4" fontId="7" fillId="0" borderId="0" xfId="1" applyNumberFormat="1" applyFont="1" applyAlignment="1">
      <alignment vertical="center"/>
    </xf>
    <xf numFmtId="0" fontId="14" fillId="0" borderId="0" xfId="0" applyFont="1"/>
    <xf numFmtId="4" fontId="13" fillId="0" borderId="0" xfId="0" applyNumberFormat="1" applyFont="1" applyAlignment="1">
      <alignment wrapText="1"/>
    </xf>
    <xf numFmtId="4" fontId="2" fillId="0" borderId="7" xfId="1" applyNumberFormat="1" applyBorder="1" applyAlignment="1">
      <alignment vertical="center"/>
    </xf>
    <xf numFmtId="4" fontId="2" fillId="0" borderId="1" xfId="1" applyNumberFormat="1" applyBorder="1" applyAlignment="1">
      <alignment vertical="center"/>
    </xf>
    <xf numFmtId="4" fontId="10" fillId="0" borderId="0" xfId="1" applyNumberFormat="1" applyFont="1" applyAlignment="1">
      <alignment vertical="center" wrapText="1"/>
    </xf>
    <xf numFmtId="0" fontId="6" fillId="0" borderId="1" xfId="2" applyNumberFormat="1" applyFont="1" applyFill="1" applyBorder="1" applyAlignment="1">
      <alignment horizontal="center"/>
    </xf>
    <xf numFmtId="49" fontId="3" fillId="0" borderId="9" xfId="1" applyNumberFormat="1" applyFont="1" applyBorder="1" applyAlignment="1">
      <alignment vertical="center"/>
    </xf>
    <xf numFmtId="4" fontId="6" fillId="0" borderId="1" xfId="1" applyNumberFormat="1" applyFont="1" applyBorder="1" applyAlignment="1">
      <alignment vertical="center"/>
    </xf>
    <xf numFmtId="4" fontId="5" fillId="3" borderId="2" xfId="1" applyNumberFormat="1" applyFont="1" applyFill="1" applyBorder="1" applyAlignment="1">
      <alignment vertical="center"/>
    </xf>
    <xf numFmtId="4" fontId="5" fillId="3" borderId="3" xfId="1" applyNumberFormat="1" applyFont="1" applyFill="1" applyBorder="1" applyAlignment="1">
      <alignment vertical="center"/>
    </xf>
    <xf numFmtId="4" fontId="8" fillId="3" borderId="7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4" fontId="3" fillId="0" borderId="1" xfId="1" applyNumberFormat="1" applyFont="1" applyBorder="1" applyAlignment="1">
      <alignment vertical="center"/>
    </xf>
    <xf numFmtId="4" fontId="2" fillId="0" borderId="9" xfId="1" applyNumberFormat="1" applyBorder="1" applyAlignment="1">
      <alignment vertical="center"/>
    </xf>
    <xf numFmtId="3" fontId="3" fillId="0" borderId="0" xfId="1" applyNumberFormat="1" applyFont="1" applyAlignment="1">
      <alignment horizontal="right"/>
    </xf>
    <xf numFmtId="3" fontId="5" fillId="0" borderId="0" xfId="1" applyNumberFormat="1" applyFont="1" applyAlignment="1">
      <alignment horizontal="right" wrapText="1"/>
    </xf>
    <xf numFmtId="49" fontId="8" fillId="0" borderId="1" xfId="1" applyNumberFormat="1" applyFont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top" wrapText="1"/>
    </xf>
    <xf numFmtId="3" fontId="8" fillId="0" borderId="2" xfId="1" applyNumberFormat="1" applyFont="1" applyBorder="1" applyAlignment="1">
      <alignment horizontal="center"/>
    </xf>
    <xf numFmtId="3" fontId="8" fillId="0" borderId="3" xfId="1" applyNumberFormat="1" applyFont="1" applyBorder="1" applyAlignment="1">
      <alignment horizontal="center"/>
    </xf>
    <xf numFmtId="3" fontId="8" fillId="0" borderId="4" xfId="1" applyNumberFormat="1" applyFont="1" applyBorder="1" applyAlignment="1">
      <alignment horizontal="center"/>
    </xf>
    <xf numFmtId="3" fontId="3" fillId="0" borderId="0" xfId="1" applyNumberFormat="1" applyFont="1" applyAlignment="1">
      <alignment horizontal="right" wrapText="1"/>
    </xf>
    <xf numFmtId="3" fontId="8" fillId="0" borderId="0" xfId="1" applyNumberFormat="1" applyFont="1" applyAlignment="1">
      <alignment horizontal="center"/>
    </xf>
    <xf numFmtId="3" fontId="8" fillId="2" borderId="1" xfId="2" applyNumberFormat="1" applyFont="1" applyFill="1" applyBorder="1" applyAlignment="1">
      <alignment horizontal="center" vertical="top"/>
    </xf>
    <xf numFmtId="0" fontId="6" fillId="0" borderId="1" xfId="2" applyNumberFormat="1" applyFont="1" applyFill="1" applyBorder="1" applyAlignment="1">
      <alignment horizontal="center" vertical="top"/>
    </xf>
    <xf numFmtId="0" fontId="5" fillId="0" borderId="1" xfId="1" applyFont="1" applyBorder="1" applyAlignment="1">
      <alignment horizontal="left" vertical="top"/>
    </xf>
    <xf numFmtId="0" fontId="8" fillId="0" borderId="1" xfId="2" applyNumberFormat="1" applyFont="1" applyFill="1" applyBorder="1" applyAlignment="1">
      <alignment horizontal="center" vertical="top"/>
    </xf>
  </cellXfs>
  <cellStyles count="4">
    <cellStyle name="Koma 2" xfId="2" xr:uid="{FF85AF18-1062-4A86-B834-A1F001ED9CE9}"/>
    <cellStyle name="Koma 3" xfId="3" xr:uid="{40A0B412-6789-4973-A75A-B4C542D4CC39}"/>
    <cellStyle name="Normaallaad" xfId="0" builtinId="0"/>
    <cellStyle name="Normaallaad 2" xfId="1" xr:uid="{F0590EE7-C2B5-4279-90EB-1BE9CE94FC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2127B-1F82-49B0-9BF2-517143046029}">
  <dimension ref="A1:BRC63"/>
  <sheetViews>
    <sheetView tabSelected="1" zoomScale="80" zoomScaleNormal="80" workbookViewId="0">
      <selection activeCell="E43" sqref="E43"/>
    </sheetView>
  </sheetViews>
  <sheetFormatPr defaultColWidth="9.15234375" defaultRowHeight="12.9" x14ac:dyDescent="0.35"/>
  <cols>
    <col min="1" max="1" width="7.53515625" style="2" customWidth="1"/>
    <col min="2" max="2" width="36.69140625" style="3" customWidth="1"/>
    <col min="3" max="4" width="13.3828125" style="5" bestFit="1" customWidth="1"/>
    <col min="5" max="5" width="13.921875" style="5" bestFit="1" customWidth="1"/>
    <col min="6" max="6" width="13.3828125" style="5" bestFit="1" customWidth="1"/>
    <col min="7" max="7" width="13.921875" style="5" customWidth="1"/>
    <col min="8" max="9" width="13.921875" style="5" bestFit="1" customWidth="1"/>
    <col min="10" max="10" width="10.84375" style="6" bestFit="1" customWidth="1"/>
    <col min="11" max="11" width="9" style="5" bestFit="1" customWidth="1"/>
    <col min="12" max="12" width="10.84375" style="5" bestFit="1" customWidth="1"/>
    <col min="13" max="13" width="13.07421875" style="5" customWidth="1"/>
    <col min="14" max="14" width="11" style="5" bestFit="1" customWidth="1"/>
    <col min="15" max="15" width="11.61328125" style="5" customWidth="1"/>
    <col min="16" max="16" width="11" style="5" bestFit="1" customWidth="1"/>
    <col min="17" max="18" width="13.53515625" style="5" customWidth="1"/>
    <col min="19" max="19" width="14" style="2" customWidth="1"/>
    <col min="20" max="20" width="9" style="2" customWidth="1"/>
    <col min="21" max="21" width="15.53515625" style="2" customWidth="1"/>
    <col min="22" max="16384" width="9.15234375" style="2"/>
  </cols>
  <sheetData>
    <row r="1" spans="1:18" x14ac:dyDescent="0.35">
      <c r="C1" s="4"/>
      <c r="D1" s="4"/>
      <c r="E1" s="4"/>
      <c r="F1" s="4"/>
      <c r="G1" s="4"/>
      <c r="H1" s="4"/>
      <c r="M1" s="124" t="s">
        <v>69</v>
      </c>
      <c r="O1" s="6"/>
    </row>
    <row r="2" spans="1:18" ht="71.25" customHeight="1" x14ac:dyDescent="0.3">
      <c r="C2" s="7"/>
      <c r="D2" s="7"/>
      <c r="E2" s="7"/>
      <c r="F2" s="7"/>
      <c r="G2" s="7"/>
      <c r="H2" s="7"/>
      <c r="I2" s="7"/>
      <c r="J2" s="131" t="s">
        <v>70</v>
      </c>
      <c r="K2" s="125"/>
      <c r="L2" s="125"/>
      <c r="M2" s="125"/>
      <c r="O2" s="125"/>
      <c r="P2" s="125"/>
      <c r="Q2" s="125"/>
      <c r="R2" s="125"/>
    </row>
    <row r="3" spans="1:18" x14ac:dyDescent="0.35">
      <c r="C3" s="4"/>
      <c r="D3" s="8"/>
      <c r="E3" s="8"/>
      <c r="F3" s="8"/>
      <c r="G3" s="8"/>
      <c r="H3" s="8"/>
      <c r="M3" s="124" t="s">
        <v>68</v>
      </c>
      <c r="O3" s="6"/>
    </row>
    <row r="4" spans="1:18" x14ac:dyDescent="0.35">
      <c r="C4" s="4"/>
      <c r="D4" s="4"/>
      <c r="E4" s="4"/>
      <c r="F4" s="4"/>
      <c r="G4" s="4"/>
      <c r="I4" s="9"/>
      <c r="P4" s="9"/>
      <c r="Q4" s="9"/>
      <c r="R4" s="9"/>
    </row>
    <row r="5" spans="1:18" x14ac:dyDescent="0.35">
      <c r="A5" s="10"/>
      <c r="C5" s="4"/>
      <c r="D5" s="4"/>
      <c r="E5" s="4"/>
      <c r="F5" s="4"/>
      <c r="G5" s="4"/>
    </row>
    <row r="6" spans="1:18" x14ac:dyDescent="0.35">
      <c r="A6" s="10"/>
    </row>
    <row r="7" spans="1:18" x14ac:dyDescent="0.35">
      <c r="A7" s="10" t="s">
        <v>0</v>
      </c>
    </row>
    <row r="9" spans="1:18" x14ac:dyDescent="0.35">
      <c r="A9" s="1" t="s">
        <v>1</v>
      </c>
      <c r="C9" s="2"/>
      <c r="D9" s="2"/>
      <c r="E9" s="2"/>
      <c r="F9" s="2"/>
      <c r="G9" s="2"/>
      <c r="H9" s="2"/>
      <c r="I9" s="2"/>
      <c r="J9" s="11"/>
      <c r="K9" s="2"/>
      <c r="L9" s="2"/>
      <c r="M9" s="12"/>
      <c r="N9" s="12"/>
      <c r="O9" s="12"/>
      <c r="P9" s="2"/>
      <c r="Q9" s="2"/>
      <c r="R9" s="2"/>
    </row>
    <row r="10" spans="1:18" x14ac:dyDescent="0.35">
      <c r="A10" s="1" t="s">
        <v>2</v>
      </c>
      <c r="C10" s="2"/>
      <c r="D10" s="2"/>
      <c r="E10" s="2"/>
      <c r="F10" s="2"/>
      <c r="G10" s="2"/>
      <c r="H10" s="2"/>
      <c r="I10" s="2"/>
      <c r="J10" s="11"/>
      <c r="K10" s="2"/>
      <c r="L10" s="2"/>
      <c r="M10" s="12"/>
      <c r="N10" s="12"/>
      <c r="O10" s="12"/>
      <c r="P10" s="2"/>
      <c r="Q10" s="2"/>
      <c r="R10" s="2"/>
    </row>
    <row r="11" spans="1:18" x14ac:dyDescent="0.35">
      <c r="A11" s="13" t="s">
        <v>3</v>
      </c>
      <c r="C11" s="2"/>
      <c r="D11" s="2"/>
      <c r="E11" s="2"/>
      <c r="F11" s="2"/>
      <c r="G11" s="2"/>
      <c r="H11" s="2"/>
      <c r="I11" s="2"/>
      <c r="J11" s="11"/>
      <c r="K11" s="2"/>
      <c r="L11" s="2"/>
      <c r="M11" s="12"/>
      <c r="N11" s="12"/>
      <c r="O11" s="12"/>
      <c r="P11" s="2"/>
      <c r="Q11" s="2"/>
      <c r="R11" s="2"/>
    </row>
    <row r="12" spans="1:18" x14ac:dyDescent="0.35">
      <c r="A12" s="1"/>
      <c r="K12" s="14"/>
    </row>
    <row r="13" spans="1:18" ht="15" customHeight="1" x14ac:dyDescent="0.35">
      <c r="A13" s="126" t="s">
        <v>4</v>
      </c>
      <c r="B13" s="127" t="s">
        <v>5</v>
      </c>
      <c r="C13" s="128" t="s">
        <v>6</v>
      </c>
      <c r="D13" s="129"/>
      <c r="E13" s="129"/>
      <c r="F13" s="129"/>
      <c r="G13" s="129"/>
      <c r="H13" s="129"/>
      <c r="I13" s="130"/>
      <c r="J13" s="16"/>
      <c r="K13" s="17"/>
      <c r="L13" s="12"/>
      <c r="M13" s="132"/>
      <c r="N13" s="132"/>
      <c r="O13" s="132"/>
    </row>
    <row r="14" spans="1:18" s="21" customFormat="1" x14ac:dyDescent="0.35">
      <c r="A14" s="126"/>
      <c r="B14" s="127"/>
      <c r="C14" s="18">
        <v>2022</v>
      </c>
      <c r="D14" s="18">
        <v>2023</v>
      </c>
      <c r="E14" s="18">
        <v>2024</v>
      </c>
      <c r="F14" s="18">
        <v>2025</v>
      </c>
      <c r="G14" s="18">
        <v>2026</v>
      </c>
      <c r="H14" s="115" t="s">
        <v>67</v>
      </c>
      <c r="I14" s="19" t="s">
        <v>7</v>
      </c>
      <c r="J14" s="20"/>
      <c r="M14" s="22"/>
      <c r="N14" s="22"/>
      <c r="O14" s="22"/>
    </row>
    <row r="15" spans="1:18" s="21" customFormat="1" ht="27" customHeight="1" x14ac:dyDescent="0.35">
      <c r="A15" s="126"/>
      <c r="B15" s="127"/>
      <c r="C15" s="23" t="s">
        <v>8</v>
      </c>
      <c r="D15" s="23" t="s">
        <v>8</v>
      </c>
      <c r="E15" s="23" t="s">
        <v>8</v>
      </c>
      <c r="F15" s="23" t="s">
        <v>8</v>
      </c>
      <c r="G15" s="23" t="s">
        <v>8</v>
      </c>
      <c r="H15" s="24" t="s">
        <v>8</v>
      </c>
      <c r="I15" s="25" t="s">
        <v>8</v>
      </c>
      <c r="J15" s="20"/>
      <c r="K15" s="26"/>
      <c r="L15" s="28"/>
      <c r="M15" s="27"/>
      <c r="N15" s="22"/>
      <c r="O15" s="22"/>
    </row>
    <row r="16" spans="1:18" s="35" customFormat="1" ht="12.45" x14ac:dyDescent="0.3">
      <c r="A16" s="29">
        <v>1</v>
      </c>
      <c r="B16" s="29">
        <v>2</v>
      </c>
      <c r="C16" s="30">
        <v>3</v>
      </c>
      <c r="D16" s="31">
        <v>4</v>
      </c>
      <c r="E16" s="31">
        <v>5</v>
      </c>
      <c r="F16" s="31">
        <v>6</v>
      </c>
      <c r="G16" s="31">
        <v>7</v>
      </c>
      <c r="H16" s="32">
        <v>8</v>
      </c>
      <c r="I16" s="32">
        <v>9</v>
      </c>
      <c r="J16" s="28"/>
      <c r="K16" s="33"/>
      <c r="L16" s="28"/>
      <c r="M16" s="34"/>
      <c r="N16" s="34"/>
      <c r="O16" s="34"/>
    </row>
    <row r="17" spans="1:1823" s="44" customFormat="1" ht="13.5" customHeight="1" x14ac:dyDescent="0.4">
      <c r="A17" s="36" t="s">
        <v>9</v>
      </c>
      <c r="B17" s="37" t="s">
        <v>10</v>
      </c>
      <c r="C17" s="38">
        <f>SUM(C18+C21+C27+C32)</f>
        <v>0</v>
      </c>
      <c r="D17" s="38">
        <f>SUM(D18+D21+D27+D32)</f>
        <v>690271.98</v>
      </c>
      <c r="E17" s="38">
        <f>SUM(E18+E21+E27+E32)</f>
        <v>2775437.79</v>
      </c>
      <c r="F17" s="38">
        <f t="shared" ref="F17:H17" si="0">SUM(F18+F21+F27+F32)</f>
        <v>2698709.4299999997</v>
      </c>
      <c r="G17" s="38">
        <f t="shared" si="0"/>
        <v>3040664.409</v>
      </c>
      <c r="H17" s="38">
        <f t="shared" si="0"/>
        <v>4340029.3</v>
      </c>
      <c r="I17" s="38">
        <f t="shared" ref="I17:I38" si="1">SUM(C17:H17)</f>
        <v>13545112.908999998</v>
      </c>
      <c r="J17" s="40"/>
      <c r="K17" s="40"/>
      <c r="L17" s="40"/>
      <c r="M17" s="41"/>
      <c r="N17" s="42"/>
      <c r="O17" s="43"/>
    </row>
    <row r="18" spans="1:1823" s="44" customFormat="1" ht="13.5" customHeight="1" x14ac:dyDescent="0.4">
      <c r="A18" s="45" t="s">
        <v>11</v>
      </c>
      <c r="B18" s="37" t="s">
        <v>12</v>
      </c>
      <c r="C18" s="38">
        <f>SUM(C19:C20)</f>
        <v>0</v>
      </c>
      <c r="D18" s="38">
        <f t="shared" ref="D18:G18" si="2">SUM(D19:D20)</f>
        <v>41729.269999999997</v>
      </c>
      <c r="E18" s="38">
        <f t="shared" si="2"/>
        <v>57462.86</v>
      </c>
      <c r="F18" s="38">
        <f t="shared" si="2"/>
        <v>34506.400000000001</v>
      </c>
      <c r="G18" s="38">
        <f t="shared" si="2"/>
        <v>36144.11</v>
      </c>
      <c r="H18" s="38">
        <f>SUM(H19:H20)</f>
        <v>149110</v>
      </c>
      <c r="I18" s="38">
        <f t="shared" si="1"/>
        <v>318952.64</v>
      </c>
      <c r="J18" s="47"/>
      <c r="K18" s="47"/>
      <c r="L18" s="47"/>
      <c r="M18" s="42"/>
      <c r="N18" s="42"/>
      <c r="O18" s="43"/>
    </row>
    <row r="19" spans="1:1823" s="44" customFormat="1" ht="25.4" customHeight="1" x14ac:dyDescent="0.4">
      <c r="A19" s="45" t="s">
        <v>13</v>
      </c>
      <c r="B19" s="48" t="s">
        <v>14</v>
      </c>
      <c r="C19" s="49">
        <v>0</v>
      </c>
      <c r="D19" s="49">
        <v>41729.269999999997</v>
      </c>
      <c r="E19" s="49">
        <v>52822.21</v>
      </c>
      <c r="F19" s="49">
        <v>30506.400000000001</v>
      </c>
      <c r="G19" s="49">
        <v>32144.11</v>
      </c>
      <c r="H19" s="49">
        <v>119110</v>
      </c>
      <c r="I19" s="38">
        <f t="shared" si="1"/>
        <v>276311.99</v>
      </c>
      <c r="J19" s="47"/>
      <c r="K19" s="47"/>
      <c r="L19" s="47"/>
      <c r="M19" s="42"/>
    </row>
    <row r="20" spans="1:1823" s="44" customFormat="1" ht="14.6" x14ac:dyDescent="0.4">
      <c r="A20" s="50" t="s">
        <v>15</v>
      </c>
      <c r="B20" s="48" t="s">
        <v>16</v>
      </c>
      <c r="C20" s="51">
        <v>0</v>
      </c>
      <c r="D20" s="51">
        <v>0</v>
      </c>
      <c r="E20" s="112">
        <v>4640.6499999999996</v>
      </c>
      <c r="F20" s="51">
        <v>4000</v>
      </c>
      <c r="G20" s="113">
        <v>4000</v>
      </c>
      <c r="H20" s="51">
        <v>30000</v>
      </c>
      <c r="I20" s="38">
        <f t="shared" si="1"/>
        <v>42640.65</v>
      </c>
      <c r="K20" s="43"/>
      <c r="M20" s="43"/>
      <c r="N20" s="52"/>
      <c r="O20" s="52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  <c r="AMK20"/>
      <c r="AML20"/>
      <c r="AMM20"/>
      <c r="AMN20"/>
      <c r="AMO20"/>
      <c r="AMP20"/>
      <c r="AMQ20"/>
      <c r="AMR20"/>
      <c r="AMS20"/>
      <c r="AMT20"/>
      <c r="AMU20"/>
      <c r="AMV20"/>
      <c r="AMW20"/>
      <c r="AMX20"/>
      <c r="AMY20"/>
      <c r="AMZ20"/>
      <c r="ANA20"/>
      <c r="ANB20"/>
      <c r="ANC20"/>
      <c r="AND20"/>
      <c r="ANE20"/>
      <c r="ANF20"/>
      <c r="ANG20"/>
      <c r="ANH20"/>
      <c r="ANI20"/>
      <c r="ANJ20"/>
      <c r="ANK20"/>
      <c r="ANL20"/>
      <c r="ANM20"/>
      <c r="ANN20"/>
      <c r="ANO20"/>
      <c r="ANP20"/>
      <c r="ANQ20"/>
      <c r="ANR20"/>
      <c r="ANS20"/>
      <c r="ANT20"/>
      <c r="ANU20"/>
      <c r="ANV20"/>
      <c r="ANW20"/>
      <c r="ANX20"/>
      <c r="ANY20"/>
      <c r="ANZ20"/>
      <c r="AOA20"/>
      <c r="AOB20"/>
      <c r="AOC20"/>
      <c r="AOD20"/>
      <c r="AOE20"/>
      <c r="AOF20"/>
      <c r="AOG20"/>
      <c r="AOH20"/>
      <c r="AOI20"/>
      <c r="AOJ20"/>
      <c r="AOK20"/>
      <c r="AOL20"/>
      <c r="AOM20"/>
      <c r="AON20"/>
      <c r="AOO20"/>
      <c r="AOP20"/>
      <c r="AOQ20"/>
      <c r="AOR20"/>
      <c r="AOS20"/>
      <c r="AOT20"/>
      <c r="AOU20"/>
      <c r="AOV20"/>
      <c r="AOW20"/>
      <c r="AOX20"/>
      <c r="AOY20"/>
      <c r="AOZ20"/>
      <c r="APA20"/>
      <c r="APB20"/>
      <c r="APC20"/>
      <c r="APD20"/>
      <c r="APE20"/>
      <c r="APF20"/>
      <c r="APG20"/>
      <c r="APH20"/>
      <c r="API20"/>
      <c r="APJ20"/>
      <c r="APK20"/>
      <c r="APL20"/>
      <c r="APM20"/>
      <c r="APN20"/>
      <c r="APO20"/>
      <c r="APP20"/>
      <c r="APQ20"/>
      <c r="APR20"/>
      <c r="APS20"/>
      <c r="APT20"/>
      <c r="APU20"/>
      <c r="APV20"/>
      <c r="APW20"/>
      <c r="APX20"/>
      <c r="APY20"/>
      <c r="APZ20"/>
      <c r="AQA20"/>
      <c r="AQB20"/>
      <c r="AQC20"/>
      <c r="AQD20"/>
      <c r="AQE20"/>
      <c r="AQF20"/>
      <c r="AQG20"/>
      <c r="AQH20"/>
      <c r="AQI20"/>
      <c r="AQJ20"/>
      <c r="AQK20"/>
      <c r="AQL20"/>
      <c r="AQM20"/>
      <c r="AQN20"/>
      <c r="AQO20"/>
      <c r="AQP20"/>
      <c r="AQQ20"/>
      <c r="AQR20"/>
      <c r="AQS20"/>
      <c r="AQT20"/>
      <c r="AQU20"/>
      <c r="AQV20"/>
      <c r="AQW20"/>
      <c r="AQX20"/>
      <c r="AQY20"/>
      <c r="AQZ20"/>
      <c r="ARA20"/>
      <c r="ARB20"/>
      <c r="ARC20"/>
      <c r="ARD20"/>
      <c r="ARE20"/>
      <c r="ARF20"/>
      <c r="ARG20"/>
      <c r="ARH20"/>
      <c r="ARI20"/>
      <c r="ARJ20"/>
      <c r="ARK20"/>
      <c r="ARL20"/>
      <c r="ARM20"/>
      <c r="ARN20"/>
      <c r="ARO20"/>
      <c r="ARP20"/>
      <c r="ARQ20"/>
      <c r="ARR20"/>
      <c r="ARS20"/>
      <c r="ART20"/>
      <c r="ARU20"/>
      <c r="ARV20"/>
      <c r="ARW20"/>
      <c r="ARX20"/>
      <c r="ARY20"/>
      <c r="ARZ20"/>
      <c r="ASA20"/>
      <c r="ASB20"/>
      <c r="ASC20"/>
      <c r="ASD20"/>
      <c r="ASE20"/>
      <c r="ASF20"/>
      <c r="ASG20"/>
      <c r="ASH20"/>
      <c r="ASI20"/>
      <c r="ASJ20"/>
      <c r="ASK20"/>
      <c r="ASL20"/>
      <c r="ASM20"/>
      <c r="ASN20"/>
      <c r="ASO20"/>
      <c r="ASP20"/>
      <c r="ASQ20"/>
      <c r="ASR20"/>
      <c r="ASS20"/>
      <c r="AST20"/>
      <c r="ASU20"/>
      <c r="ASV20"/>
      <c r="ASW20"/>
      <c r="ASX20"/>
      <c r="ASY20"/>
      <c r="ASZ20"/>
      <c r="ATA20"/>
      <c r="ATB20"/>
      <c r="ATC20"/>
      <c r="ATD20"/>
      <c r="ATE20"/>
      <c r="ATF20"/>
      <c r="ATG20"/>
      <c r="ATH20"/>
      <c r="ATI20"/>
      <c r="ATJ20"/>
      <c r="ATK20"/>
      <c r="ATL20"/>
      <c r="ATM20"/>
      <c r="ATN20"/>
      <c r="ATO20"/>
      <c r="ATP20"/>
      <c r="ATQ20"/>
      <c r="ATR20"/>
      <c r="ATS20"/>
      <c r="ATT20"/>
      <c r="ATU20"/>
      <c r="ATV20"/>
      <c r="ATW20"/>
      <c r="ATX20"/>
      <c r="ATY20"/>
      <c r="ATZ20"/>
      <c r="AUA20"/>
      <c r="AUB20"/>
      <c r="AUC20"/>
      <c r="AUD20"/>
      <c r="AUE20"/>
      <c r="AUF20"/>
      <c r="AUG20"/>
      <c r="AUH20"/>
      <c r="AUI20"/>
      <c r="AUJ20"/>
      <c r="AUK20"/>
      <c r="AUL20"/>
      <c r="AUM20"/>
      <c r="AUN20"/>
      <c r="AUO20"/>
      <c r="AUP20"/>
      <c r="AUQ20"/>
      <c r="AUR20"/>
      <c r="AUS20"/>
      <c r="AUT20"/>
      <c r="AUU20"/>
      <c r="AUV20"/>
      <c r="AUW20"/>
      <c r="AUX20"/>
      <c r="AUY20"/>
      <c r="AUZ20"/>
      <c r="AVA20"/>
      <c r="AVB20"/>
      <c r="AVC20"/>
      <c r="AVD20"/>
      <c r="AVE20"/>
      <c r="AVF20"/>
      <c r="AVG20"/>
      <c r="AVH20"/>
      <c r="AVI20"/>
      <c r="AVJ20"/>
      <c r="AVK20"/>
      <c r="AVL20"/>
      <c r="AVM20"/>
      <c r="AVN20"/>
      <c r="AVO20"/>
      <c r="AVP20"/>
      <c r="AVQ20"/>
      <c r="AVR20"/>
      <c r="AVS20"/>
      <c r="AVT20"/>
      <c r="AVU20"/>
      <c r="AVV20"/>
      <c r="AVW20"/>
      <c r="AVX20"/>
      <c r="AVY20"/>
      <c r="AVZ20"/>
      <c r="AWA20"/>
      <c r="AWB20"/>
      <c r="AWC20"/>
      <c r="AWD20"/>
      <c r="AWE20"/>
      <c r="AWF20"/>
      <c r="AWG20"/>
      <c r="AWH20"/>
      <c r="AWI20"/>
      <c r="AWJ20"/>
      <c r="AWK20"/>
      <c r="AWL20"/>
      <c r="AWM20"/>
      <c r="AWN20"/>
      <c r="AWO20"/>
      <c r="AWP20"/>
      <c r="AWQ20"/>
      <c r="AWR20"/>
      <c r="AWS20"/>
      <c r="AWT20"/>
      <c r="AWU20"/>
      <c r="AWV20"/>
      <c r="AWW20"/>
      <c r="AWX20"/>
      <c r="AWY20"/>
      <c r="AWZ20"/>
      <c r="AXA20"/>
      <c r="AXB20"/>
      <c r="AXC20"/>
      <c r="AXD20"/>
      <c r="AXE20"/>
      <c r="AXF20"/>
      <c r="AXG20"/>
      <c r="AXH20"/>
      <c r="AXI20"/>
      <c r="AXJ20"/>
      <c r="AXK20"/>
      <c r="AXL20"/>
      <c r="AXM20"/>
      <c r="AXN20"/>
      <c r="AXO20"/>
      <c r="AXP20"/>
      <c r="AXQ20"/>
      <c r="AXR20"/>
      <c r="AXS20"/>
      <c r="AXT20"/>
      <c r="AXU20"/>
      <c r="AXV20"/>
      <c r="AXW20"/>
      <c r="AXX20"/>
      <c r="AXY20"/>
      <c r="AXZ20"/>
      <c r="AYA20"/>
      <c r="AYB20"/>
      <c r="AYC20"/>
      <c r="AYD20"/>
      <c r="AYE20"/>
      <c r="AYF20"/>
      <c r="AYG20"/>
      <c r="AYH20"/>
      <c r="AYI20"/>
      <c r="AYJ20"/>
      <c r="AYK20"/>
      <c r="AYL20"/>
      <c r="AYM20"/>
      <c r="AYN20"/>
      <c r="AYO20"/>
      <c r="AYP20"/>
      <c r="AYQ20"/>
      <c r="AYR20"/>
      <c r="AYS20"/>
      <c r="AYT20"/>
      <c r="AYU20"/>
      <c r="AYV20"/>
      <c r="AYW20"/>
      <c r="AYX20"/>
      <c r="AYY20"/>
      <c r="AYZ20"/>
      <c r="AZA20"/>
      <c r="AZB20"/>
      <c r="AZC20"/>
      <c r="AZD20"/>
      <c r="AZE20"/>
      <c r="AZF20"/>
      <c r="AZG20"/>
      <c r="AZH20"/>
      <c r="AZI20"/>
      <c r="AZJ20"/>
      <c r="AZK20"/>
      <c r="AZL20"/>
      <c r="AZM20"/>
      <c r="AZN20"/>
      <c r="AZO20"/>
      <c r="AZP20"/>
      <c r="AZQ20"/>
      <c r="AZR20"/>
      <c r="AZS20"/>
      <c r="AZT20"/>
      <c r="AZU20"/>
      <c r="AZV20"/>
      <c r="AZW20"/>
      <c r="AZX20"/>
      <c r="AZY20"/>
      <c r="AZZ20"/>
      <c r="BAA20"/>
      <c r="BAB20"/>
      <c r="BAC20"/>
      <c r="BAD20"/>
      <c r="BAE20"/>
      <c r="BAF20"/>
      <c r="BAG20"/>
      <c r="BAH20"/>
      <c r="BAI20"/>
      <c r="BAJ20"/>
      <c r="BAK20"/>
      <c r="BAL20"/>
      <c r="BAM20"/>
      <c r="BAN20"/>
      <c r="BAO20"/>
      <c r="BAP20"/>
      <c r="BAQ20"/>
      <c r="BAR20"/>
      <c r="BAS20"/>
      <c r="BAT20"/>
      <c r="BAU20"/>
      <c r="BAV20"/>
      <c r="BAW20"/>
      <c r="BAX20"/>
      <c r="BAY20"/>
      <c r="BAZ20"/>
      <c r="BBA20"/>
      <c r="BBB20"/>
      <c r="BBC20"/>
      <c r="BBD20"/>
      <c r="BBE20"/>
      <c r="BBF20"/>
      <c r="BBG20"/>
      <c r="BBH20"/>
      <c r="BBI20"/>
      <c r="BBJ20"/>
      <c r="BBK20"/>
      <c r="BBL20"/>
      <c r="BBM20"/>
      <c r="BBN20"/>
      <c r="BBO20"/>
      <c r="BBP20"/>
      <c r="BBQ20"/>
      <c r="BBR20"/>
      <c r="BBS20"/>
      <c r="BBT20"/>
      <c r="BBU20"/>
      <c r="BBV20"/>
      <c r="BBW20"/>
      <c r="BBX20"/>
      <c r="BBY20"/>
      <c r="BBZ20"/>
      <c r="BCA20"/>
      <c r="BCB20"/>
      <c r="BCC20"/>
      <c r="BCD20"/>
      <c r="BCE20"/>
      <c r="BCF20"/>
      <c r="BCG20"/>
      <c r="BCH20"/>
      <c r="BCI20"/>
      <c r="BCJ20"/>
      <c r="BCK20"/>
      <c r="BCL20"/>
      <c r="BCM20"/>
      <c r="BCN20"/>
      <c r="BCO20"/>
      <c r="BCP20"/>
      <c r="BCQ20"/>
      <c r="BCR20"/>
      <c r="BCS20"/>
      <c r="BCT20"/>
      <c r="BCU20"/>
      <c r="BCV20"/>
      <c r="BCW20"/>
      <c r="BCX20"/>
      <c r="BCY20"/>
      <c r="BCZ20"/>
      <c r="BDA20"/>
      <c r="BDB20"/>
      <c r="BDC20"/>
      <c r="BDD20"/>
      <c r="BDE20"/>
      <c r="BDF20"/>
      <c r="BDG20"/>
      <c r="BDH20"/>
      <c r="BDI20"/>
      <c r="BDJ20"/>
      <c r="BDK20"/>
      <c r="BDL20"/>
      <c r="BDM20"/>
      <c r="BDN20"/>
      <c r="BDO20"/>
      <c r="BDP20"/>
      <c r="BDQ20"/>
      <c r="BDR20"/>
      <c r="BDS20"/>
      <c r="BDT20"/>
      <c r="BDU20"/>
      <c r="BDV20"/>
      <c r="BDW20"/>
      <c r="BDX20"/>
      <c r="BDY20"/>
      <c r="BDZ20"/>
      <c r="BEA20"/>
      <c r="BEB20"/>
      <c r="BEC20"/>
      <c r="BED20"/>
      <c r="BEE20"/>
      <c r="BEF20"/>
      <c r="BEG20"/>
      <c r="BEH20"/>
      <c r="BEI20"/>
      <c r="BEJ20"/>
      <c r="BEK20"/>
      <c r="BEL20"/>
      <c r="BEM20"/>
      <c r="BEN20"/>
      <c r="BEO20"/>
      <c r="BEP20"/>
      <c r="BEQ20"/>
      <c r="BER20"/>
      <c r="BES20"/>
      <c r="BET20"/>
      <c r="BEU20"/>
      <c r="BEV20"/>
      <c r="BEW20"/>
      <c r="BEX20"/>
      <c r="BEY20"/>
      <c r="BEZ20"/>
      <c r="BFA20"/>
      <c r="BFB20"/>
      <c r="BFC20"/>
      <c r="BFD20"/>
      <c r="BFE20"/>
      <c r="BFF20"/>
      <c r="BFG20"/>
      <c r="BFH20"/>
      <c r="BFI20"/>
      <c r="BFJ20"/>
      <c r="BFK20"/>
      <c r="BFL20"/>
      <c r="BFM20"/>
      <c r="BFN20"/>
      <c r="BFO20"/>
      <c r="BFP20"/>
      <c r="BFQ20"/>
      <c r="BFR20"/>
      <c r="BFS20"/>
      <c r="BFT20"/>
      <c r="BFU20"/>
      <c r="BFV20"/>
      <c r="BFW20"/>
      <c r="BFX20"/>
      <c r="BFY20"/>
      <c r="BFZ20"/>
      <c r="BGA20"/>
      <c r="BGB20"/>
      <c r="BGC20"/>
      <c r="BGD20"/>
      <c r="BGE20"/>
      <c r="BGF20"/>
      <c r="BGG20"/>
      <c r="BGH20"/>
      <c r="BGI20"/>
      <c r="BGJ20"/>
      <c r="BGK20"/>
      <c r="BGL20"/>
      <c r="BGM20"/>
      <c r="BGN20"/>
      <c r="BGO20"/>
      <c r="BGP20"/>
      <c r="BGQ20"/>
      <c r="BGR20"/>
      <c r="BGS20"/>
      <c r="BGT20"/>
      <c r="BGU20"/>
      <c r="BGV20"/>
      <c r="BGW20"/>
      <c r="BGX20"/>
      <c r="BGY20"/>
      <c r="BGZ20"/>
      <c r="BHA20"/>
      <c r="BHB20"/>
      <c r="BHC20"/>
      <c r="BHD20"/>
      <c r="BHE20"/>
      <c r="BHF20"/>
      <c r="BHG20"/>
      <c r="BHH20"/>
      <c r="BHI20"/>
      <c r="BHJ20"/>
      <c r="BHK20"/>
      <c r="BHL20"/>
      <c r="BHM20"/>
      <c r="BHN20"/>
      <c r="BHO20"/>
      <c r="BHP20"/>
      <c r="BHQ20"/>
      <c r="BHR20"/>
      <c r="BHS20"/>
      <c r="BHT20"/>
      <c r="BHU20"/>
      <c r="BHV20"/>
      <c r="BHW20"/>
      <c r="BHX20"/>
      <c r="BHY20"/>
      <c r="BHZ20"/>
      <c r="BIA20"/>
      <c r="BIB20"/>
      <c r="BIC20"/>
      <c r="BID20"/>
      <c r="BIE20"/>
      <c r="BIF20"/>
      <c r="BIG20"/>
      <c r="BIH20"/>
      <c r="BII20"/>
      <c r="BIJ20"/>
      <c r="BIK20"/>
      <c r="BIL20"/>
      <c r="BIM20"/>
      <c r="BIN20"/>
      <c r="BIO20"/>
      <c r="BIP20"/>
      <c r="BIQ20"/>
      <c r="BIR20"/>
      <c r="BIS20"/>
      <c r="BIT20"/>
      <c r="BIU20"/>
      <c r="BIV20"/>
      <c r="BIW20"/>
      <c r="BIX20"/>
      <c r="BIY20"/>
      <c r="BIZ20"/>
      <c r="BJA20"/>
      <c r="BJB20"/>
      <c r="BJC20"/>
      <c r="BJD20"/>
      <c r="BJE20"/>
      <c r="BJF20"/>
      <c r="BJG20"/>
      <c r="BJH20"/>
      <c r="BJI20"/>
      <c r="BJJ20"/>
      <c r="BJK20"/>
      <c r="BJL20"/>
      <c r="BJM20"/>
      <c r="BJN20"/>
      <c r="BJO20"/>
      <c r="BJP20"/>
      <c r="BJQ20"/>
      <c r="BJR20"/>
      <c r="BJS20"/>
      <c r="BJT20"/>
      <c r="BJU20"/>
      <c r="BJV20"/>
      <c r="BJW20"/>
      <c r="BJX20"/>
      <c r="BJY20"/>
      <c r="BJZ20"/>
      <c r="BKA20"/>
      <c r="BKB20"/>
      <c r="BKC20"/>
      <c r="BKD20"/>
      <c r="BKE20"/>
      <c r="BKF20"/>
      <c r="BKG20"/>
      <c r="BKH20"/>
      <c r="BKI20"/>
      <c r="BKJ20"/>
      <c r="BKK20"/>
      <c r="BKL20"/>
      <c r="BKM20"/>
      <c r="BKN20"/>
      <c r="BKO20"/>
      <c r="BKP20"/>
      <c r="BKQ20"/>
      <c r="BKR20"/>
      <c r="BKS20"/>
      <c r="BKT20"/>
      <c r="BKU20"/>
      <c r="BKV20"/>
      <c r="BKW20"/>
      <c r="BKX20"/>
      <c r="BKY20"/>
      <c r="BKZ20"/>
      <c r="BLA20"/>
      <c r="BLB20"/>
      <c r="BLC20"/>
      <c r="BLD20"/>
      <c r="BLE20"/>
      <c r="BLF20"/>
      <c r="BLG20"/>
      <c r="BLH20"/>
      <c r="BLI20"/>
      <c r="BLJ20"/>
      <c r="BLK20"/>
      <c r="BLL20"/>
      <c r="BLM20"/>
      <c r="BLN20"/>
      <c r="BLO20"/>
      <c r="BLP20"/>
      <c r="BLQ20"/>
      <c r="BLR20"/>
      <c r="BLS20"/>
      <c r="BLT20"/>
      <c r="BLU20"/>
      <c r="BLV20"/>
      <c r="BLW20"/>
      <c r="BLX20"/>
      <c r="BLY20"/>
      <c r="BLZ20"/>
      <c r="BMA20"/>
      <c r="BMB20"/>
      <c r="BMC20"/>
      <c r="BMD20"/>
      <c r="BME20"/>
      <c r="BMF20"/>
      <c r="BMG20"/>
      <c r="BMH20"/>
      <c r="BMI20"/>
      <c r="BMJ20"/>
      <c r="BMK20"/>
      <c r="BML20"/>
      <c r="BMM20"/>
      <c r="BMN20"/>
      <c r="BMO20"/>
      <c r="BMP20"/>
      <c r="BMQ20"/>
      <c r="BMR20"/>
      <c r="BMS20"/>
      <c r="BMT20"/>
      <c r="BMU20"/>
      <c r="BMV20"/>
      <c r="BMW20"/>
      <c r="BMX20"/>
      <c r="BMY20"/>
      <c r="BMZ20"/>
      <c r="BNA20"/>
      <c r="BNB20"/>
      <c r="BNC20"/>
      <c r="BND20"/>
      <c r="BNE20"/>
      <c r="BNF20"/>
      <c r="BNG20"/>
      <c r="BNH20"/>
      <c r="BNI20"/>
      <c r="BNJ20"/>
      <c r="BNK20"/>
      <c r="BNL20"/>
      <c r="BNM20"/>
      <c r="BNN20"/>
      <c r="BNO20"/>
      <c r="BNP20"/>
      <c r="BNQ20"/>
      <c r="BNR20"/>
      <c r="BNS20"/>
      <c r="BNT20"/>
      <c r="BNU20"/>
      <c r="BNV20"/>
      <c r="BNW20"/>
      <c r="BNX20"/>
      <c r="BNY20"/>
      <c r="BNZ20"/>
      <c r="BOA20"/>
      <c r="BOB20"/>
      <c r="BOC20"/>
      <c r="BOD20"/>
      <c r="BOE20"/>
      <c r="BOF20"/>
      <c r="BOG20"/>
      <c r="BOH20"/>
      <c r="BOI20"/>
      <c r="BOJ20"/>
      <c r="BOK20"/>
      <c r="BOL20"/>
      <c r="BOM20"/>
      <c r="BON20"/>
      <c r="BOO20"/>
      <c r="BOP20"/>
      <c r="BOQ20"/>
      <c r="BOR20"/>
      <c r="BOS20"/>
      <c r="BOT20"/>
      <c r="BOU20"/>
      <c r="BOV20"/>
      <c r="BOW20"/>
      <c r="BOX20"/>
      <c r="BOY20"/>
      <c r="BOZ20"/>
      <c r="BPA20"/>
      <c r="BPB20"/>
      <c r="BPC20"/>
      <c r="BPD20"/>
      <c r="BPE20"/>
      <c r="BPF20"/>
      <c r="BPG20"/>
      <c r="BPH20"/>
      <c r="BPI20"/>
      <c r="BPJ20"/>
      <c r="BPK20"/>
      <c r="BPL20"/>
      <c r="BPM20"/>
      <c r="BPN20"/>
      <c r="BPO20"/>
      <c r="BPP20"/>
      <c r="BPQ20"/>
      <c r="BPR20"/>
      <c r="BPS20"/>
      <c r="BPT20"/>
      <c r="BPU20"/>
      <c r="BPV20"/>
      <c r="BPW20"/>
      <c r="BPX20"/>
      <c r="BPY20"/>
      <c r="BPZ20"/>
      <c r="BQA20"/>
      <c r="BQB20"/>
      <c r="BQC20"/>
      <c r="BQD20"/>
      <c r="BQE20"/>
      <c r="BQF20"/>
      <c r="BQG20"/>
      <c r="BQH20"/>
      <c r="BQI20"/>
      <c r="BQJ20"/>
      <c r="BQK20"/>
      <c r="BQL20"/>
      <c r="BQM20"/>
      <c r="BQN20"/>
      <c r="BQO20"/>
      <c r="BQP20"/>
      <c r="BQQ20"/>
      <c r="BQR20"/>
      <c r="BQS20"/>
      <c r="BQT20"/>
      <c r="BQU20"/>
      <c r="BQV20"/>
      <c r="BQW20"/>
      <c r="BQX20"/>
      <c r="BQY20"/>
      <c r="BQZ20"/>
      <c r="BRA20"/>
      <c r="BRB20"/>
      <c r="BRC20"/>
    </row>
    <row r="21" spans="1:1823" s="44" customFormat="1" ht="24" customHeight="1" x14ac:dyDescent="0.4">
      <c r="A21" s="45" t="s">
        <v>17</v>
      </c>
      <c r="B21" s="37" t="s">
        <v>18</v>
      </c>
      <c r="C21" s="53">
        <f>SUM(C22:C26)</f>
        <v>0</v>
      </c>
      <c r="D21" s="53">
        <f>SUM(D22:D26)</f>
        <v>225926.09</v>
      </c>
      <c r="E21" s="53">
        <f t="shared" ref="E21:G21" si="3">SUM(E22:E26)</f>
        <v>1002125.23</v>
      </c>
      <c r="F21" s="53">
        <f t="shared" si="3"/>
        <v>924161.84</v>
      </c>
      <c r="G21" s="53">
        <f t="shared" si="3"/>
        <v>0</v>
      </c>
      <c r="H21" s="53">
        <f>SUM(H22:H26)</f>
        <v>375000</v>
      </c>
      <c r="I21" s="38">
        <f t="shared" si="1"/>
        <v>2527213.16</v>
      </c>
      <c r="J21" s="54"/>
      <c r="K21" s="55"/>
      <c r="L21" s="56"/>
      <c r="M21" s="41"/>
      <c r="N21" s="57"/>
      <c r="O21" s="57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  <c r="AMK21"/>
      <c r="AML21"/>
      <c r="AMM21"/>
      <c r="AMN21"/>
      <c r="AMO21"/>
      <c r="AMP21"/>
      <c r="AMQ21"/>
      <c r="AMR21"/>
      <c r="AMS21"/>
      <c r="AMT21"/>
      <c r="AMU21"/>
      <c r="AMV21"/>
      <c r="AMW21"/>
      <c r="AMX21"/>
      <c r="AMY21"/>
      <c r="AMZ21"/>
      <c r="ANA21"/>
      <c r="ANB21"/>
      <c r="ANC21"/>
      <c r="AND21"/>
      <c r="ANE21"/>
      <c r="ANF21"/>
      <c r="ANG21"/>
      <c r="ANH21"/>
      <c r="ANI21"/>
      <c r="ANJ21"/>
      <c r="ANK21"/>
      <c r="ANL21"/>
      <c r="ANM21"/>
      <c r="ANN21"/>
      <c r="ANO21"/>
      <c r="ANP21"/>
      <c r="ANQ21"/>
      <c r="ANR21"/>
      <c r="ANS21"/>
      <c r="ANT21"/>
      <c r="ANU21"/>
      <c r="ANV21"/>
      <c r="ANW21"/>
      <c r="ANX21"/>
      <c r="ANY21"/>
      <c r="ANZ21"/>
      <c r="AOA21"/>
      <c r="AOB21"/>
      <c r="AOC21"/>
      <c r="AOD21"/>
      <c r="AOE21"/>
      <c r="AOF21"/>
      <c r="AOG21"/>
      <c r="AOH21"/>
      <c r="AOI21"/>
      <c r="AOJ21"/>
      <c r="AOK21"/>
      <c r="AOL21"/>
      <c r="AOM21"/>
      <c r="AON21"/>
      <c r="AOO21"/>
      <c r="AOP21"/>
      <c r="AOQ21"/>
      <c r="AOR21"/>
      <c r="AOS21"/>
      <c r="AOT21"/>
      <c r="AOU21"/>
      <c r="AOV21"/>
      <c r="AOW21"/>
      <c r="AOX21"/>
      <c r="AOY21"/>
      <c r="AOZ21"/>
      <c r="APA21"/>
      <c r="APB21"/>
      <c r="APC21"/>
      <c r="APD21"/>
      <c r="APE21"/>
      <c r="APF21"/>
      <c r="APG21"/>
      <c r="APH21"/>
      <c r="API21"/>
      <c r="APJ21"/>
      <c r="APK21"/>
      <c r="APL21"/>
      <c r="APM21"/>
      <c r="APN21"/>
      <c r="APO21"/>
      <c r="APP21"/>
      <c r="APQ21"/>
      <c r="APR21"/>
      <c r="APS21"/>
      <c r="APT21"/>
      <c r="APU21"/>
      <c r="APV21"/>
      <c r="APW21"/>
      <c r="APX21"/>
      <c r="APY21"/>
      <c r="APZ21"/>
      <c r="AQA21"/>
      <c r="AQB21"/>
      <c r="AQC21"/>
      <c r="AQD21"/>
      <c r="AQE21"/>
      <c r="AQF21"/>
      <c r="AQG21"/>
      <c r="AQH21"/>
      <c r="AQI21"/>
      <c r="AQJ21"/>
      <c r="AQK21"/>
      <c r="AQL21"/>
      <c r="AQM21"/>
      <c r="AQN21"/>
      <c r="AQO21"/>
      <c r="AQP21"/>
      <c r="AQQ21"/>
      <c r="AQR21"/>
      <c r="AQS21"/>
      <c r="AQT21"/>
      <c r="AQU21"/>
      <c r="AQV21"/>
      <c r="AQW21"/>
      <c r="AQX21"/>
      <c r="AQY21"/>
      <c r="AQZ21"/>
      <c r="ARA21"/>
      <c r="ARB21"/>
      <c r="ARC21"/>
      <c r="ARD21"/>
      <c r="ARE21"/>
      <c r="ARF21"/>
      <c r="ARG21"/>
      <c r="ARH21"/>
      <c r="ARI21"/>
      <c r="ARJ21"/>
      <c r="ARK21"/>
      <c r="ARL21"/>
      <c r="ARM21"/>
      <c r="ARN21"/>
      <c r="ARO21"/>
      <c r="ARP21"/>
      <c r="ARQ21"/>
      <c r="ARR21"/>
      <c r="ARS21"/>
      <c r="ART21"/>
      <c r="ARU21"/>
      <c r="ARV21"/>
      <c r="ARW21"/>
      <c r="ARX21"/>
      <c r="ARY21"/>
      <c r="ARZ21"/>
      <c r="ASA21"/>
      <c r="ASB21"/>
      <c r="ASC21"/>
      <c r="ASD21"/>
      <c r="ASE21"/>
      <c r="ASF21"/>
      <c r="ASG21"/>
      <c r="ASH21"/>
      <c r="ASI21"/>
      <c r="ASJ21"/>
      <c r="ASK21"/>
      <c r="ASL21"/>
      <c r="ASM21"/>
      <c r="ASN21"/>
      <c r="ASO21"/>
      <c r="ASP21"/>
      <c r="ASQ21"/>
      <c r="ASR21"/>
      <c r="ASS21"/>
      <c r="AST21"/>
      <c r="ASU21"/>
      <c r="ASV21"/>
      <c r="ASW21"/>
      <c r="ASX21"/>
      <c r="ASY21"/>
      <c r="ASZ21"/>
      <c r="ATA21"/>
      <c r="ATB21"/>
      <c r="ATC21"/>
      <c r="ATD21"/>
      <c r="ATE21"/>
      <c r="ATF21"/>
      <c r="ATG21"/>
      <c r="ATH21"/>
      <c r="ATI21"/>
      <c r="ATJ21"/>
      <c r="ATK21"/>
      <c r="ATL21"/>
      <c r="ATM21"/>
      <c r="ATN21"/>
      <c r="ATO21"/>
      <c r="ATP21"/>
      <c r="ATQ21"/>
      <c r="ATR21"/>
      <c r="ATS21"/>
      <c r="ATT21"/>
      <c r="ATU21"/>
      <c r="ATV21"/>
      <c r="ATW21"/>
      <c r="ATX21"/>
      <c r="ATY21"/>
      <c r="ATZ21"/>
      <c r="AUA21"/>
      <c r="AUB21"/>
      <c r="AUC21"/>
      <c r="AUD21"/>
      <c r="AUE21"/>
      <c r="AUF21"/>
      <c r="AUG21"/>
      <c r="AUH21"/>
      <c r="AUI21"/>
      <c r="AUJ21"/>
      <c r="AUK21"/>
      <c r="AUL21"/>
      <c r="AUM21"/>
      <c r="AUN21"/>
      <c r="AUO21"/>
      <c r="AUP21"/>
      <c r="AUQ21"/>
      <c r="AUR21"/>
      <c r="AUS21"/>
      <c r="AUT21"/>
      <c r="AUU21"/>
      <c r="AUV21"/>
      <c r="AUW21"/>
      <c r="AUX21"/>
      <c r="AUY21"/>
      <c r="AUZ21"/>
      <c r="AVA21"/>
      <c r="AVB21"/>
      <c r="AVC21"/>
      <c r="AVD21"/>
      <c r="AVE21"/>
      <c r="AVF21"/>
      <c r="AVG21"/>
      <c r="AVH21"/>
      <c r="AVI21"/>
      <c r="AVJ21"/>
      <c r="AVK21"/>
      <c r="AVL21"/>
      <c r="AVM21"/>
      <c r="AVN21"/>
      <c r="AVO21"/>
      <c r="AVP21"/>
      <c r="AVQ21"/>
      <c r="AVR21"/>
      <c r="AVS21"/>
      <c r="AVT21"/>
      <c r="AVU21"/>
      <c r="AVV21"/>
      <c r="AVW21"/>
      <c r="AVX21"/>
      <c r="AVY21"/>
      <c r="AVZ21"/>
      <c r="AWA21"/>
      <c r="AWB21"/>
      <c r="AWC21"/>
      <c r="AWD21"/>
      <c r="AWE21"/>
      <c r="AWF21"/>
      <c r="AWG21"/>
      <c r="AWH21"/>
      <c r="AWI21"/>
      <c r="AWJ21"/>
      <c r="AWK21"/>
      <c r="AWL21"/>
      <c r="AWM21"/>
      <c r="AWN21"/>
      <c r="AWO21"/>
      <c r="AWP21"/>
      <c r="AWQ21"/>
      <c r="AWR21"/>
      <c r="AWS21"/>
      <c r="AWT21"/>
      <c r="AWU21"/>
      <c r="AWV21"/>
      <c r="AWW21"/>
      <c r="AWX21"/>
      <c r="AWY21"/>
      <c r="AWZ21"/>
      <c r="AXA21"/>
      <c r="AXB21"/>
      <c r="AXC21"/>
      <c r="AXD21"/>
      <c r="AXE21"/>
      <c r="AXF21"/>
      <c r="AXG21"/>
      <c r="AXH21"/>
      <c r="AXI21"/>
      <c r="AXJ21"/>
      <c r="AXK21"/>
      <c r="AXL21"/>
      <c r="AXM21"/>
      <c r="AXN21"/>
      <c r="AXO21"/>
      <c r="AXP21"/>
      <c r="AXQ21"/>
      <c r="AXR21"/>
      <c r="AXS21"/>
      <c r="AXT21"/>
      <c r="AXU21"/>
      <c r="AXV21"/>
      <c r="AXW21"/>
      <c r="AXX21"/>
      <c r="AXY21"/>
      <c r="AXZ21"/>
      <c r="AYA21"/>
      <c r="AYB21"/>
      <c r="AYC21"/>
      <c r="AYD21"/>
      <c r="AYE21"/>
      <c r="AYF21"/>
      <c r="AYG21"/>
      <c r="AYH21"/>
      <c r="AYI21"/>
      <c r="AYJ21"/>
      <c r="AYK21"/>
      <c r="AYL21"/>
      <c r="AYM21"/>
      <c r="AYN21"/>
      <c r="AYO21"/>
      <c r="AYP21"/>
      <c r="AYQ21"/>
      <c r="AYR21"/>
      <c r="AYS21"/>
      <c r="AYT21"/>
      <c r="AYU21"/>
      <c r="AYV21"/>
      <c r="AYW21"/>
      <c r="AYX21"/>
      <c r="AYY21"/>
      <c r="AYZ21"/>
      <c r="AZA21"/>
      <c r="AZB21"/>
      <c r="AZC21"/>
      <c r="AZD21"/>
      <c r="AZE21"/>
      <c r="AZF21"/>
      <c r="AZG21"/>
      <c r="AZH21"/>
      <c r="AZI21"/>
      <c r="AZJ21"/>
      <c r="AZK21"/>
      <c r="AZL21"/>
      <c r="AZM21"/>
      <c r="AZN21"/>
      <c r="AZO21"/>
      <c r="AZP21"/>
      <c r="AZQ21"/>
      <c r="AZR21"/>
      <c r="AZS21"/>
      <c r="AZT21"/>
      <c r="AZU21"/>
      <c r="AZV21"/>
      <c r="AZW21"/>
      <c r="AZX21"/>
      <c r="AZY21"/>
      <c r="AZZ21"/>
      <c r="BAA21"/>
      <c r="BAB21"/>
      <c r="BAC21"/>
      <c r="BAD21"/>
      <c r="BAE21"/>
      <c r="BAF21"/>
      <c r="BAG21"/>
      <c r="BAH21"/>
      <c r="BAI21"/>
      <c r="BAJ21"/>
      <c r="BAK21"/>
      <c r="BAL21"/>
      <c r="BAM21"/>
      <c r="BAN21"/>
      <c r="BAO21"/>
      <c r="BAP21"/>
      <c r="BAQ21"/>
      <c r="BAR21"/>
      <c r="BAS21"/>
      <c r="BAT21"/>
      <c r="BAU21"/>
      <c r="BAV21"/>
      <c r="BAW21"/>
      <c r="BAX21"/>
      <c r="BAY21"/>
      <c r="BAZ21"/>
      <c r="BBA21"/>
      <c r="BBB21"/>
      <c r="BBC21"/>
      <c r="BBD21"/>
      <c r="BBE21"/>
      <c r="BBF21"/>
      <c r="BBG21"/>
      <c r="BBH21"/>
      <c r="BBI21"/>
      <c r="BBJ21"/>
      <c r="BBK21"/>
      <c r="BBL21"/>
      <c r="BBM21"/>
      <c r="BBN21"/>
      <c r="BBO21"/>
      <c r="BBP21"/>
      <c r="BBQ21"/>
      <c r="BBR21"/>
      <c r="BBS21"/>
      <c r="BBT21"/>
      <c r="BBU21"/>
      <c r="BBV21"/>
      <c r="BBW21"/>
      <c r="BBX21"/>
      <c r="BBY21"/>
      <c r="BBZ21"/>
      <c r="BCA21"/>
      <c r="BCB21"/>
      <c r="BCC21"/>
      <c r="BCD21"/>
      <c r="BCE21"/>
      <c r="BCF21"/>
      <c r="BCG21"/>
      <c r="BCH21"/>
      <c r="BCI21"/>
      <c r="BCJ21"/>
      <c r="BCK21"/>
      <c r="BCL21"/>
      <c r="BCM21"/>
      <c r="BCN21"/>
      <c r="BCO21"/>
      <c r="BCP21"/>
      <c r="BCQ21"/>
      <c r="BCR21"/>
      <c r="BCS21"/>
      <c r="BCT21"/>
      <c r="BCU21"/>
      <c r="BCV21"/>
      <c r="BCW21"/>
      <c r="BCX21"/>
      <c r="BCY21"/>
      <c r="BCZ21"/>
      <c r="BDA21"/>
      <c r="BDB21"/>
      <c r="BDC21"/>
      <c r="BDD21"/>
      <c r="BDE21"/>
      <c r="BDF21"/>
      <c r="BDG21"/>
      <c r="BDH21"/>
      <c r="BDI21"/>
      <c r="BDJ21"/>
      <c r="BDK21"/>
      <c r="BDL21"/>
      <c r="BDM21"/>
      <c r="BDN21"/>
      <c r="BDO21"/>
      <c r="BDP21"/>
      <c r="BDQ21"/>
      <c r="BDR21"/>
      <c r="BDS21"/>
      <c r="BDT21"/>
      <c r="BDU21"/>
      <c r="BDV21"/>
      <c r="BDW21"/>
      <c r="BDX21"/>
      <c r="BDY21"/>
      <c r="BDZ21"/>
      <c r="BEA21"/>
      <c r="BEB21"/>
      <c r="BEC21"/>
      <c r="BED21"/>
      <c r="BEE21"/>
      <c r="BEF21"/>
      <c r="BEG21"/>
      <c r="BEH21"/>
      <c r="BEI21"/>
      <c r="BEJ21"/>
      <c r="BEK21"/>
      <c r="BEL21"/>
      <c r="BEM21"/>
      <c r="BEN21"/>
      <c r="BEO21"/>
      <c r="BEP21"/>
      <c r="BEQ21"/>
      <c r="BER21"/>
      <c r="BES21"/>
      <c r="BET21"/>
      <c r="BEU21"/>
      <c r="BEV21"/>
      <c r="BEW21"/>
      <c r="BEX21"/>
      <c r="BEY21"/>
      <c r="BEZ21"/>
      <c r="BFA21"/>
      <c r="BFB21"/>
      <c r="BFC21"/>
      <c r="BFD21"/>
      <c r="BFE21"/>
      <c r="BFF21"/>
      <c r="BFG21"/>
      <c r="BFH21"/>
      <c r="BFI21"/>
      <c r="BFJ21"/>
      <c r="BFK21"/>
      <c r="BFL21"/>
      <c r="BFM21"/>
      <c r="BFN21"/>
      <c r="BFO21"/>
      <c r="BFP21"/>
      <c r="BFQ21"/>
      <c r="BFR21"/>
      <c r="BFS21"/>
      <c r="BFT21"/>
      <c r="BFU21"/>
      <c r="BFV21"/>
      <c r="BFW21"/>
      <c r="BFX21"/>
      <c r="BFY21"/>
      <c r="BFZ21"/>
      <c r="BGA21"/>
      <c r="BGB21"/>
      <c r="BGC21"/>
      <c r="BGD21"/>
      <c r="BGE21"/>
      <c r="BGF21"/>
      <c r="BGG21"/>
      <c r="BGH21"/>
      <c r="BGI21"/>
      <c r="BGJ21"/>
      <c r="BGK21"/>
      <c r="BGL21"/>
      <c r="BGM21"/>
      <c r="BGN21"/>
      <c r="BGO21"/>
      <c r="BGP21"/>
      <c r="BGQ21"/>
      <c r="BGR21"/>
      <c r="BGS21"/>
      <c r="BGT21"/>
      <c r="BGU21"/>
      <c r="BGV21"/>
      <c r="BGW21"/>
      <c r="BGX21"/>
      <c r="BGY21"/>
      <c r="BGZ21"/>
      <c r="BHA21"/>
      <c r="BHB21"/>
      <c r="BHC21"/>
      <c r="BHD21"/>
      <c r="BHE21"/>
      <c r="BHF21"/>
      <c r="BHG21"/>
      <c r="BHH21"/>
      <c r="BHI21"/>
      <c r="BHJ21"/>
      <c r="BHK21"/>
      <c r="BHL21"/>
      <c r="BHM21"/>
      <c r="BHN21"/>
      <c r="BHO21"/>
      <c r="BHP21"/>
      <c r="BHQ21"/>
      <c r="BHR21"/>
      <c r="BHS21"/>
      <c r="BHT21"/>
      <c r="BHU21"/>
      <c r="BHV21"/>
      <c r="BHW21"/>
      <c r="BHX21"/>
      <c r="BHY21"/>
      <c r="BHZ21"/>
      <c r="BIA21"/>
      <c r="BIB21"/>
      <c r="BIC21"/>
      <c r="BID21"/>
      <c r="BIE21"/>
      <c r="BIF21"/>
      <c r="BIG21"/>
      <c r="BIH21"/>
      <c r="BII21"/>
      <c r="BIJ21"/>
      <c r="BIK21"/>
      <c r="BIL21"/>
      <c r="BIM21"/>
      <c r="BIN21"/>
      <c r="BIO21"/>
      <c r="BIP21"/>
      <c r="BIQ21"/>
      <c r="BIR21"/>
      <c r="BIS21"/>
      <c r="BIT21"/>
      <c r="BIU21"/>
      <c r="BIV21"/>
      <c r="BIW21"/>
      <c r="BIX21"/>
      <c r="BIY21"/>
      <c r="BIZ21"/>
      <c r="BJA21"/>
      <c r="BJB21"/>
      <c r="BJC21"/>
      <c r="BJD21"/>
      <c r="BJE21"/>
      <c r="BJF21"/>
      <c r="BJG21"/>
      <c r="BJH21"/>
      <c r="BJI21"/>
      <c r="BJJ21"/>
      <c r="BJK21"/>
      <c r="BJL21"/>
      <c r="BJM21"/>
      <c r="BJN21"/>
      <c r="BJO21"/>
      <c r="BJP21"/>
      <c r="BJQ21"/>
      <c r="BJR21"/>
      <c r="BJS21"/>
      <c r="BJT21"/>
      <c r="BJU21"/>
      <c r="BJV21"/>
      <c r="BJW21"/>
      <c r="BJX21"/>
      <c r="BJY21"/>
      <c r="BJZ21"/>
      <c r="BKA21"/>
      <c r="BKB21"/>
      <c r="BKC21"/>
      <c r="BKD21"/>
      <c r="BKE21"/>
      <c r="BKF21"/>
      <c r="BKG21"/>
      <c r="BKH21"/>
      <c r="BKI21"/>
      <c r="BKJ21"/>
      <c r="BKK21"/>
      <c r="BKL21"/>
      <c r="BKM21"/>
      <c r="BKN21"/>
      <c r="BKO21"/>
      <c r="BKP21"/>
      <c r="BKQ21"/>
      <c r="BKR21"/>
      <c r="BKS21"/>
      <c r="BKT21"/>
      <c r="BKU21"/>
      <c r="BKV21"/>
      <c r="BKW21"/>
      <c r="BKX21"/>
      <c r="BKY21"/>
      <c r="BKZ21"/>
      <c r="BLA21"/>
      <c r="BLB21"/>
      <c r="BLC21"/>
      <c r="BLD21"/>
      <c r="BLE21"/>
      <c r="BLF21"/>
      <c r="BLG21"/>
      <c r="BLH21"/>
      <c r="BLI21"/>
      <c r="BLJ21"/>
      <c r="BLK21"/>
      <c r="BLL21"/>
      <c r="BLM21"/>
      <c r="BLN21"/>
      <c r="BLO21"/>
      <c r="BLP21"/>
      <c r="BLQ21"/>
      <c r="BLR21"/>
      <c r="BLS21"/>
      <c r="BLT21"/>
      <c r="BLU21"/>
      <c r="BLV21"/>
      <c r="BLW21"/>
      <c r="BLX21"/>
      <c r="BLY21"/>
      <c r="BLZ21"/>
      <c r="BMA21"/>
      <c r="BMB21"/>
      <c r="BMC21"/>
      <c r="BMD21"/>
      <c r="BME21"/>
      <c r="BMF21"/>
      <c r="BMG21"/>
      <c r="BMH21"/>
      <c r="BMI21"/>
      <c r="BMJ21"/>
      <c r="BMK21"/>
      <c r="BML21"/>
      <c r="BMM21"/>
      <c r="BMN21"/>
      <c r="BMO21"/>
      <c r="BMP21"/>
      <c r="BMQ21"/>
      <c r="BMR21"/>
      <c r="BMS21"/>
      <c r="BMT21"/>
      <c r="BMU21"/>
      <c r="BMV21"/>
      <c r="BMW21"/>
      <c r="BMX21"/>
      <c r="BMY21"/>
      <c r="BMZ21"/>
      <c r="BNA21"/>
      <c r="BNB21"/>
      <c r="BNC21"/>
      <c r="BND21"/>
      <c r="BNE21"/>
      <c r="BNF21"/>
      <c r="BNG21"/>
      <c r="BNH21"/>
      <c r="BNI21"/>
      <c r="BNJ21"/>
      <c r="BNK21"/>
      <c r="BNL21"/>
      <c r="BNM21"/>
      <c r="BNN21"/>
      <c r="BNO21"/>
      <c r="BNP21"/>
      <c r="BNQ21"/>
      <c r="BNR21"/>
      <c r="BNS21"/>
      <c r="BNT21"/>
      <c r="BNU21"/>
      <c r="BNV21"/>
      <c r="BNW21"/>
      <c r="BNX21"/>
      <c r="BNY21"/>
      <c r="BNZ21"/>
      <c r="BOA21"/>
      <c r="BOB21"/>
      <c r="BOC21"/>
      <c r="BOD21"/>
      <c r="BOE21"/>
      <c r="BOF21"/>
      <c r="BOG21"/>
      <c r="BOH21"/>
      <c r="BOI21"/>
      <c r="BOJ21"/>
      <c r="BOK21"/>
      <c r="BOL21"/>
      <c r="BOM21"/>
      <c r="BON21"/>
      <c r="BOO21"/>
      <c r="BOP21"/>
      <c r="BOQ21"/>
      <c r="BOR21"/>
      <c r="BOS21"/>
      <c r="BOT21"/>
      <c r="BOU21"/>
      <c r="BOV21"/>
      <c r="BOW21"/>
      <c r="BOX21"/>
      <c r="BOY21"/>
      <c r="BOZ21"/>
      <c r="BPA21"/>
      <c r="BPB21"/>
      <c r="BPC21"/>
      <c r="BPD21"/>
      <c r="BPE21"/>
      <c r="BPF21"/>
      <c r="BPG21"/>
      <c r="BPH21"/>
      <c r="BPI21"/>
      <c r="BPJ21"/>
      <c r="BPK21"/>
      <c r="BPL21"/>
      <c r="BPM21"/>
      <c r="BPN21"/>
      <c r="BPO21"/>
      <c r="BPP21"/>
      <c r="BPQ21"/>
      <c r="BPR21"/>
      <c r="BPS21"/>
      <c r="BPT21"/>
      <c r="BPU21"/>
      <c r="BPV21"/>
      <c r="BPW21"/>
      <c r="BPX21"/>
      <c r="BPY21"/>
      <c r="BPZ21"/>
      <c r="BQA21"/>
      <c r="BQB21"/>
      <c r="BQC21"/>
      <c r="BQD21"/>
      <c r="BQE21"/>
      <c r="BQF21"/>
      <c r="BQG21"/>
      <c r="BQH21"/>
      <c r="BQI21"/>
      <c r="BQJ21"/>
      <c r="BQK21"/>
      <c r="BQL21"/>
      <c r="BQM21"/>
      <c r="BQN21"/>
      <c r="BQO21"/>
      <c r="BQP21"/>
      <c r="BQQ21"/>
      <c r="BQR21"/>
      <c r="BQS21"/>
      <c r="BQT21"/>
      <c r="BQU21"/>
      <c r="BQV21"/>
      <c r="BQW21"/>
      <c r="BQX21"/>
      <c r="BQY21"/>
      <c r="BQZ21"/>
      <c r="BRA21"/>
      <c r="BRB21"/>
      <c r="BRC21"/>
    </row>
    <row r="22" spans="1:1823" s="61" customFormat="1" ht="15" customHeight="1" x14ac:dyDescent="0.4">
      <c r="A22" s="58" t="s">
        <v>19</v>
      </c>
      <c r="B22" s="48" t="s">
        <v>20</v>
      </c>
      <c r="C22" s="51">
        <v>0</v>
      </c>
      <c r="D22" s="51">
        <v>66519.850000000006</v>
      </c>
      <c r="E22" s="51">
        <v>89897.63</v>
      </c>
      <c r="F22" s="113">
        <v>122305.84</v>
      </c>
      <c r="G22" s="51">
        <v>0</v>
      </c>
      <c r="H22" s="51">
        <v>60000</v>
      </c>
      <c r="I22" s="38">
        <f t="shared" si="1"/>
        <v>338723.32</v>
      </c>
      <c r="J22" s="59"/>
      <c r="K22" s="43"/>
      <c r="L22" s="44"/>
      <c r="M22" s="42"/>
      <c r="N22" s="60"/>
      <c r="O22" s="60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  <c r="AMK22"/>
      <c r="AML22"/>
      <c r="AMM22"/>
      <c r="AMN22"/>
      <c r="AMO22"/>
      <c r="AMP22"/>
      <c r="AMQ22"/>
      <c r="AMR22"/>
      <c r="AMS22"/>
      <c r="AMT22"/>
      <c r="AMU22"/>
      <c r="AMV22"/>
      <c r="AMW22"/>
      <c r="AMX22"/>
      <c r="AMY22"/>
      <c r="AMZ22"/>
      <c r="ANA22"/>
      <c r="ANB22"/>
      <c r="ANC22"/>
      <c r="AND22"/>
      <c r="ANE22"/>
      <c r="ANF22"/>
      <c r="ANG22"/>
      <c r="ANH22"/>
      <c r="ANI22"/>
      <c r="ANJ22"/>
      <c r="ANK22"/>
      <c r="ANL22"/>
      <c r="ANM22"/>
      <c r="ANN22"/>
      <c r="ANO22"/>
      <c r="ANP22"/>
      <c r="ANQ22"/>
      <c r="ANR22"/>
      <c r="ANS22"/>
      <c r="ANT22"/>
      <c r="ANU22"/>
      <c r="ANV22"/>
      <c r="ANW22"/>
      <c r="ANX22"/>
      <c r="ANY22"/>
      <c r="ANZ22"/>
      <c r="AOA22"/>
      <c r="AOB22"/>
      <c r="AOC22"/>
      <c r="AOD22"/>
      <c r="AOE22"/>
      <c r="AOF22"/>
      <c r="AOG22"/>
      <c r="AOH22"/>
      <c r="AOI22"/>
      <c r="AOJ22"/>
      <c r="AOK22"/>
      <c r="AOL22"/>
      <c r="AOM22"/>
      <c r="AON22"/>
      <c r="AOO22"/>
      <c r="AOP22"/>
      <c r="AOQ22"/>
      <c r="AOR22"/>
      <c r="AOS22"/>
      <c r="AOT22"/>
      <c r="AOU22"/>
      <c r="AOV22"/>
      <c r="AOW22"/>
      <c r="AOX22"/>
      <c r="AOY22"/>
      <c r="AOZ22"/>
      <c r="APA22"/>
      <c r="APB22"/>
      <c r="APC22"/>
      <c r="APD22"/>
      <c r="APE22"/>
      <c r="APF22"/>
      <c r="APG22"/>
      <c r="APH22"/>
      <c r="API22"/>
      <c r="APJ22"/>
      <c r="APK22"/>
      <c r="APL22"/>
      <c r="APM22"/>
      <c r="APN22"/>
      <c r="APO22"/>
      <c r="APP22"/>
      <c r="APQ22"/>
      <c r="APR22"/>
      <c r="APS22"/>
      <c r="APT22"/>
      <c r="APU22"/>
      <c r="APV22"/>
      <c r="APW22"/>
      <c r="APX22"/>
      <c r="APY22"/>
      <c r="APZ22"/>
      <c r="AQA22"/>
      <c r="AQB22"/>
      <c r="AQC22"/>
      <c r="AQD22"/>
      <c r="AQE22"/>
      <c r="AQF22"/>
      <c r="AQG22"/>
      <c r="AQH22"/>
      <c r="AQI22"/>
      <c r="AQJ22"/>
      <c r="AQK22"/>
      <c r="AQL22"/>
      <c r="AQM22"/>
      <c r="AQN22"/>
      <c r="AQO22"/>
      <c r="AQP22"/>
      <c r="AQQ22"/>
      <c r="AQR22"/>
      <c r="AQS22"/>
      <c r="AQT22"/>
      <c r="AQU22"/>
      <c r="AQV22"/>
      <c r="AQW22"/>
      <c r="AQX22"/>
      <c r="AQY22"/>
      <c r="AQZ22"/>
      <c r="ARA22"/>
      <c r="ARB22"/>
      <c r="ARC22"/>
      <c r="ARD22"/>
      <c r="ARE22"/>
      <c r="ARF22"/>
      <c r="ARG22"/>
      <c r="ARH22"/>
      <c r="ARI22"/>
      <c r="ARJ22"/>
      <c r="ARK22"/>
      <c r="ARL22"/>
      <c r="ARM22"/>
      <c r="ARN22"/>
      <c r="ARO22"/>
      <c r="ARP22"/>
      <c r="ARQ22"/>
      <c r="ARR22"/>
      <c r="ARS22"/>
      <c r="ART22"/>
      <c r="ARU22"/>
      <c r="ARV22"/>
      <c r="ARW22"/>
      <c r="ARX22"/>
      <c r="ARY22"/>
      <c r="ARZ22"/>
      <c r="ASA22"/>
      <c r="ASB22"/>
      <c r="ASC22"/>
      <c r="ASD22"/>
      <c r="ASE22"/>
      <c r="ASF22"/>
      <c r="ASG22"/>
      <c r="ASH22"/>
      <c r="ASI22"/>
      <c r="ASJ22"/>
      <c r="ASK22"/>
      <c r="ASL22"/>
      <c r="ASM22"/>
      <c r="ASN22"/>
      <c r="ASO22"/>
      <c r="ASP22"/>
      <c r="ASQ22"/>
      <c r="ASR22"/>
      <c r="ASS22"/>
      <c r="AST22"/>
      <c r="ASU22"/>
      <c r="ASV22"/>
      <c r="ASW22"/>
      <c r="ASX22"/>
      <c r="ASY22"/>
      <c r="ASZ22"/>
      <c r="ATA22"/>
      <c r="ATB22"/>
      <c r="ATC22"/>
      <c r="ATD22"/>
      <c r="ATE22"/>
      <c r="ATF22"/>
      <c r="ATG22"/>
      <c r="ATH22"/>
      <c r="ATI22"/>
      <c r="ATJ22"/>
      <c r="ATK22"/>
      <c r="ATL22"/>
      <c r="ATM22"/>
      <c r="ATN22"/>
      <c r="ATO22"/>
      <c r="ATP22"/>
      <c r="ATQ22"/>
      <c r="ATR22"/>
      <c r="ATS22"/>
      <c r="ATT22"/>
      <c r="ATU22"/>
      <c r="ATV22"/>
      <c r="ATW22"/>
      <c r="ATX22"/>
      <c r="ATY22"/>
      <c r="ATZ22"/>
      <c r="AUA22"/>
      <c r="AUB22"/>
      <c r="AUC22"/>
      <c r="AUD22"/>
      <c r="AUE22"/>
      <c r="AUF22"/>
      <c r="AUG22"/>
      <c r="AUH22"/>
      <c r="AUI22"/>
      <c r="AUJ22"/>
      <c r="AUK22"/>
      <c r="AUL22"/>
      <c r="AUM22"/>
      <c r="AUN22"/>
      <c r="AUO22"/>
      <c r="AUP22"/>
      <c r="AUQ22"/>
      <c r="AUR22"/>
      <c r="AUS22"/>
      <c r="AUT22"/>
      <c r="AUU22"/>
      <c r="AUV22"/>
      <c r="AUW22"/>
      <c r="AUX22"/>
      <c r="AUY22"/>
      <c r="AUZ22"/>
      <c r="AVA22"/>
      <c r="AVB22"/>
      <c r="AVC22"/>
      <c r="AVD22"/>
      <c r="AVE22"/>
      <c r="AVF22"/>
      <c r="AVG22"/>
      <c r="AVH22"/>
      <c r="AVI22"/>
      <c r="AVJ22"/>
      <c r="AVK22"/>
      <c r="AVL22"/>
      <c r="AVM22"/>
      <c r="AVN22"/>
      <c r="AVO22"/>
      <c r="AVP22"/>
      <c r="AVQ22"/>
      <c r="AVR22"/>
      <c r="AVS22"/>
      <c r="AVT22"/>
      <c r="AVU22"/>
      <c r="AVV22"/>
      <c r="AVW22"/>
      <c r="AVX22"/>
      <c r="AVY22"/>
      <c r="AVZ22"/>
      <c r="AWA22"/>
      <c r="AWB22"/>
      <c r="AWC22"/>
      <c r="AWD22"/>
      <c r="AWE22"/>
      <c r="AWF22"/>
      <c r="AWG22"/>
      <c r="AWH22"/>
      <c r="AWI22"/>
      <c r="AWJ22"/>
      <c r="AWK22"/>
      <c r="AWL22"/>
      <c r="AWM22"/>
      <c r="AWN22"/>
      <c r="AWO22"/>
      <c r="AWP22"/>
      <c r="AWQ22"/>
      <c r="AWR22"/>
      <c r="AWS22"/>
      <c r="AWT22"/>
      <c r="AWU22"/>
      <c r="AWV22"/>
      <c r="AWW22"/>
      <c r="AWX22"/>
      <c r="AWY22"/>
      <c r="AWZ22"/>
      <c r="AXA22"/>
      <c r="AXB22"/>
      <c r="AXC22"/>
      <c r="AXD22"/>
      <c r="AXE22"/>
      <c r="AXF22"/>
      <c r="AXG22"/>
      <c r="AXH22"/>
      <c r="AXI22"/>
      <c r="AXJ22"/>
      <c r="AXK22"/>
      <c r="AXL22"/>
      <c r="AXM22"/>
      <c r="AXN22"/>
      <c r="AXO22"/>
      <c r="AXP22"/>
      <c r="AXQ22"/>
      <c r="AXR22"/>
      <c r="AXS22"/>
      <c r="AXT22"/>
      <c r="AXU22"/>
      <c r="AXV22"/>
      <c r="AXW22"/>
      <c r="AXX22"/>
      <c r="AXY22"/>
      <c r="AXZ22"/>
      <c r="AYA22"/>
      <c r="AYB22"/>
      <c r="AYC22"/>
      <c r="AYD22"/>
      <c r="AYE22"/>
      <c r="AYF22"/>
      <c r="AYG22"/>
      <c r="AYH22"/>
      <c r="AYI22"/>
      <c r="AYJ22"/>
      <c r="AYK22"/>
      <c r="AYL22"/>
      <c r="AYM22"/>
      <c r="AYN22"/>
      <c r="AYO22"/>
      <c r="AYP22"/>
      <c r="AYQ22"/>
      <c r="AYR22"/>
      <c r="AYS22"/>
      <c r="AYT22"/>
      <c r="AYU22"/>
      <c r="AYV22"/>
      <c r="AYW22"/>
      <c r="AYX22"/>
      <c r="AYY22"/>
      <c r="AYZ22"/>
      <c r="AZA22"/>
      <c r="AZB22"/>
      <c r="AZC22"/>
      <c r="AZD22"/>
      <c r="AZE22"/>
      <c r="AZF22"/>
      <c r="AZG22"/>
      <c r="AZH22"/>
      <c r="AZI22"/>
      <c r="AZJ22"/>
      <c r="AZK22"/>
      <c r="AZL22"/>
      <c r="AZM22"/>
      <c r="AZN22"/>
      <c r="AZO22"/>
      <c r="AZP22"/>
      <c r="AZQ22"/>
      <c r="AZR22"/>
      <c r="AZS22"/>
      <c r="AZT22"/>
      <c r="AZU22"/>
      <c r="AZV22"/>
      <c r="AZW22"/>
      <c r="AZX22"/>
      <c r="AZY22"/>
      <c r="AZZ22"/>
      <c r="BAA22"/>
      <c r="BAB22"/>
      <c r="BAC22"/>
      <c r="BAD22"/>
      <c r="BAE22"/>
      <c r="BAF22"/>
      <c r="BAG22"/>
      <c r="BAH22"/>
      <c r="BAI22"/>
      <c r="BAJ22"/>
      <c r="BAK22"/>
      <c r="BAL22"/>
      <c r="BAM22"/>
      <c r="BAN22"/>
      <c r="BAO22"/>
      <c r="BAP22"/>
      <c r="BAQ22"/>
      <c r="BAR22"/>
      <c r="BAS22"/>
      <c r="BAT22"/>
      <c r="BAU22"/>
      <c r="BAV22"/>
      <c r="BAW22"/>
      <c r="BAX22"/>
      <c r="BAY22"/>
      <c r="BAZ22"/>
      <c r="BBA22"/>
      <c r="BBB22"/>
      <c r="BBC22"/>
      <c r="BBD22"/>
      <c r="BBE22"/>
      <c r="BBF22"/>
      <c r="BBG22"/>
      <c r="BBH22"/>
      <c r="BBI22"/>
      <c r="BBJ22"/>
      <c r="BBK22"/>
      <c r="BBL22"/>
      <c r="BBM22"/>
      <c r="BBN22"/>
      <c r="BBO22"/>
      <c r="BBP22"/>
      <c r="BBQ22"/>
      <c r="BBR22"/>
      <c r="BBS22"/>
      <c r="BBT22"/>
      <c r="BBU22"/>
      <c r="BBV22"/>
      <c r="BBW22"/>
      <c r="BBX22"/>
      <c r="BBY22"/>
      <c r="BBZ22"/>
      <c r="BCA22"/>
      <c r="BCB22"/>
      <c r="BCC22"/>
      <c r="BCD22"/>
      <c r="BCE22"/>
      <c r="BCF22"/>
      <c r="BCG22"/>
      <c r="BCH22"/>
      <c r="BCI22"/>
      <c r="BCJ22"/>
      <c r="BCK22"/>
      <c r="BCL22"/>
      <c r="BCM22"/>
      <c r="BCN22"/>
      <c r="BCO22"/>
      <c r="BCP22"/>
      <c r="BCQ22"/>
      <c r="BCR22"/>
      <c r="BCS22"/>
      <c r="BCT22"/>
      <c r="BCU22"/>
      <c r="BCV22"/>
      <c r="BCW22"/>
      <c r="BCX22"/>
      <c r="BCY22"/>
      <c r="BCZ22"/>
      <c r="BDA22"/>
      <c r="BDB22"/>
      <c r="BDC22"/>
      <c r="BDD22"/>
      <c r="BDE22"/>
      <c r="BDF22"/>
      <c r="BDG22"/>
      <c r="BDH22"/>
      <c r="BDI22"/>
      <c r="BDJ22"/>
      <c r="BDK22"/>
      <c r="BDL22"/>
      <c r="BDM22"/>
      <c r="BDN22"/>
      <c r="BDO22"/>
      <c r="BDP22"/>
      <c r="BDQ22"/>
      <c r="BDR22"/>
      <c r="BDS22"/>
      <c r="BDT22"/>
      <c r="BDU22"/>
      <c r="BDV22"/>
      <c r="BDW22"/>
      <c r="BDX22"/>
      <c r="BDY22"/>
      <c r="BDZ22"/>
      <c r="BEA22"/>
      <c r="BEB22"/>
      <c r="BEC22"/>
      <c r="BED22"/>
      <c r="BEE22"/>
      <c r="BEF22"/>
      <c r="BEG22"/>
      <c r="BEH22"/>
      <c r="BEI22"/>
      <c r="BEJ22"/>
      <c r="BEK22"/>
      <c r="BEL22"/>
      <c r="BEM22"/>
      <c r="BEN22"/>
      <c r="BEO22"/>
      <c r="BEP22"/>
      <c r="BEQ22"/>
      <c r="BER22"/>
      <c r="BES22"/>
      <c r="BET22"/>
      <c r="BEU22"/>
      <c r="BEV22"/>
      <c r="BEW22"/>
      <c r="BEX22"/>
      <c r="BEY22"/>
      <c r="BEZ22"/>
      <c r="BFA22"/>
      <c r="BFB22"/>
      <c r="BFC22"/>
      <c r="BFD22"/>
      <c r="BFE22"/>
      <c r="BFF22"/>
      <c r="BFG22"/>
      <c r="BFH22"/>
      <c r="BFI22"/>
      <c r="BFJ22"/>
      <c r="BFK22"/>
      <c r="BFL22"/>
      <c r="BFM22"/>
      <c r="BFN22"/>
      <c r="BFO22"/>
      <c r="BFP22"/>
      <c r="BFQ22"/>
      <c r="BFR22"/>
      <c r="BFS22"/>
      <c r="BFT22"/>
      <c r="BFU22"/>
      <c r="BFV22"/>
      <c r="BFW22"/>
      <c r="BFX22"/>
      <c r="BFY22"/>
      <c r="BFZ22"/>
      <c r="BGA22"/>
      <c r="BGB22"/>
      <c r="BGC22"/>
      <c r="BGD22"/>
      <c r="BGE22"/>
      <c r="BGF22"/>
      <c r="BGG22"/>
      <c r="BGH22"/>
      <c r="BGI22"/>
      <c r="BGJ22"/>
      <c r="BGK22"/>
      <c r="BGL22"/>
      <c r="BGM22"/>
      <c r="BGN22"/>
      <c r="BGO22"/>
      <c r="BGP22"/>
      <c r="BGQ22"/>
      <c r="BGR22"/>
      <c r="BGS22"/>
      <c r="BGT22"/>
      <c r="BGU22"/>
      <c r="BGV22"/>
      <c r="BGW22"/>
      <c r="BGX22"/>
      <c r="BGY22"/>
      <c r="BGZ22"/>
      <c r="BHA22"/>
      <c r="BHB22"/>
      <c r="BHC22"/>
      <c r="BHD22"/>
      <c r="BHE22"/>
      <c r="BHF22"/>
      <c r="BHG22"/>
      <c r="BHH22"/>
      <c r="BHI22"/>
      <c r="BHJ22"/>
      <c r="BHK22"/>
      <c r="BHL22"/>
      <c r="BHM22"/>
      <c r="BHN22"/>
      <c r="BHO22"/>
      <c r="BHP22"/>
      <c r="BHQ22"/>
      <c r="BHR22"/>
      <c r="BHS22"/>
      <c r="BHT22"/>
      <c r="BHU22"/>
      <c r="BHV22"/>
      <c r="BHW22"/>
      <c r="BHX22"/>
      <c r="BHY22"/>
      <c r="BHZ22"/>
      <c r="BIA22"/>
      <c r="BIB22"/>
      <c r="BIC22"/>
      <c r="BID22"/>
      <c r="BIE22"/>
      <c r="BIF22"/>
      <c r="BIG22"/>
      <c r="BIH22"/>
      <c r="BII22"/>
      <c r="BIJ22"/>
      <c r="BIK22"/>
      <c r="BIL22"/>
      <c r="BIM22"/>
      <c r="BIN22"/>
      <c r="BIO22"/>
      <c r="BIP22"/>
      <c r="BIQ22"/>
      <c r="BIR22"/>
      <c r="BIS22"/>
      <c r="BIT22"/>
      <c r="BIU22"/>
      <c r="BIV22"/>
      <c r="BIW22"/>
      <c r="BIX22"/>
      <c r="BIY22"/>
      <c r="BIZ22"/>
      <c r="BJA22"/>
      <c r="BJB22"/>
      <c r="BJC22"/>
      <c r="BJD22"/>
      <c r="BJE22"/>
      <c r="BJF22"/>
      <c r="BJG22"/>
      <c r="BJH22"/>
      <c r="BJI22"/>
      <c r="BJJ22"/>
      <c r="BJK22"/>
      <c r="BJL22"/>
      <c r="BJM22"/>
      <c r="BJN22"/>
      <c r="BJO22"/>
      <c r="BJP22"/>
      <c r="BJQ22"/>
      <c r="BJR22"/>
      <c r="BJS22"/>
      <c r="BJT22"/>
      <c r="BJU22"/>
      <c r="BJV22"/>
      <c r="BJW22"/>
      <c r="BJX22"/>
      <c r="BJY22"/>
      <c r="BJZ22"/>
      <c r="BKA22"/>
      <c r="BKB22"/>
      <c r="BKC22"/>
      <c r="BKD22"/>
      <c r="BKE22"/>
      <c r="BKF22"/>
      <c r="BKG22"/>
      <c r="BKH22"/>
      <c r="BKI22"/>
      <c r="BKJ22"/>
      <c r="BKK22"/>
      <c r="BKL22"/>
      <c r="BKM22"/>
      <c r="BKN22"/>
      <c r="BKO22"/>
      <c r="BKP22"/>
      <c r="BKQ22"/>
      <c r="BKR22"/>
      <c r="BKS22"/>
      <c r="BKT22"/>
      <c r="BKU22"/>
      <c r="BKV22"/>
      <c r="BKW22"/>
      <c r="BKX22"/>
      <c r="BKY22"/>
      <c r="BKZ22"/>
      <c r="BLA22"/>
      <c r="BLB22"/>
      <c r="BLC22"/>
      <c r="BLD22"/>
      <c r="BLE22"/>
      <c r="BLF22"/>
      <c r="BLG22"/>
      <c r="BLH22"/>
      <c r="BLI22"/>
      <c r="BLJ22"/>
      <c r="BLK22"/>
      <c r="BLL22"/>
      <c r="BLM22"/>
      <c r="BLN22"/>
      <c r="BLO22"/>
      <c r="BLP22"/>
      <c r="BLQ22"/>
      <c r="BLR22"/>
      <c r="BLS22"/>
      <c r="BLT22"/>
      <c r="BLU22"/>
      <c r="BLV22"/>
      <c r="BLW22"/>
      <c r="BLX22"/>
      <c r="BLY22"/>
      <c r="BLZ22"/>
      <c r="BMA22"/>
      <c r="BMB22"/>
      <c r="BMC22"/>
      <c r="BMD22"/>
      <c r="BME22"/>
      <c r="BMF22"/>
      <c r="BMG22"/>
      <c r="BMH22"/>
      <c r="BMI22"/>
      <c r="BMJ22"/>
      <c r="BMK22"/>
      <c r="BML22"/>
      <c r="BMM22"/>
      <c r="BMN22"/>
      <c r="BMO22"/>
      <c r="BMP22"/>
      <c r="BMQ22"/>
      <c r="BMR22"/>
      <c r="BMS22"/>
      <c r="BMT22"/>
      <c r="BMU22"/>
      <c r="BMV22"/>
      <c r="BMW22"/>
      <c r="BMX22"/>
      <c r="BMY22"/>
      <c r="BMZ22"/>
      <c r="BNA22"/>
      <c r="BNB22"/>
      <c r="BNC22"/>
      <c r="BND22"/>
      <c r="BNE22"/>
      <c r="BNF22"/>
      <c r="BNG22"/>
      <c r="BNH22"/>
      <c r="BNI22"/>
      <c r="BNJ22"/>
      <c r="BNK22"/>
      <c r="BNL22"/>
      <c r="BNM22"/>
      <c r="BNN22"/>
      <c r="BNO22"/>
      <c r="BNP22"/>
      <c r="BNQ22"/>
      <c r="BNR22"/>
      <c r="BNS22"/>
      <c r="BNT22"/>
      <c r="BNU22"/>
      <c r="BNV22"/>
      <c r="BNW22"/>
      <c r="BNX22"/>
      <c r="BNY22"/>
      <c r="BNZ22"/>
      <c r="BOA22"/>
      <c r="BOB22"/>
      <c r="BOC22"/>
      <c r="BOD22"/>
      <c r="BOE22"/>
      <c r="BOF22"/>
      <c r="BOG22"/>
      <c r="BOH22"/>
      <c r="BOI22"/>
      <c r="BOJ22"/>
      <c r="BOK22"/>
      <c r="BOL22"/>
      <c r="BOM22"/>
      <c r="BON22"/>
      <c r="BOO22"/>
      <c r="BOP22"/>
      <c r="BOQ22"/>
      <c r="BOR22"/>
      <c r="BOS22"/>
      <c r="BOT22"/>
      <c r="BOU22"/>
      <c r="BOV22"/>
      <c r="BOW22"/>
      <c r="BOX22"/>
      <c r="BOY22"/>
      <c r="BOZ22"/>
      <c r="BPA22"/>
      <c r="BPB22"/>
      <c r="BPC22"/>
      <c r="BPD22"/>
      <c r="BPE22"/>
      <c r="BPF22"/>
      <c r="BPG22"/>
      <c r="BPH22"/>
      <c r="BPI22"/>
      <c r="BPJ22"/>
      <c r="BPK22"/>
      <c r="BPL22"/>
      <c r="BPM22"/>
      <c r="BPN22"/>
      <c r="BPO22"/>
      <c r="BPP22"/>
      <c r="BPQ22"/>
      <c r="BPR22"/>
      <c r="BPS22"/>
      <c r="BPT22"/>
      <c r="BPU22"/>
      <c r="BPV22"/>
      <c r="BPW22"/>
      <c r="BPX22"/>
      <c r="BPY22"/>
      <c r="BPZ22"/>
      <c r="BQA22"/>
      <c r="BQB22"/>
      <c r="BQC22"/>
      <c r="BQD22"/>
      <c r="BQE22"/>
      <c r="BQF22"/>
      <c r="BQG22"/>
      <c r="BQH22"/>
      <c r="BQI22"/>
      <c r="BQJ22"/>
      <c r="BQK22"/>
      <c r="BQL22"/>
      <c r="BQM22"/>
      <c r="BQN22"/>
      <c r="BQO22"/>
      <c r="BQP22"/>
      <c r="BQQ22"/>
      <c r="BQR22"/>
      <c r="BQS22"/>
      <c r="BQT22"/>
      <c r="BQU22"/>
      <c r="BQV22"/>
      <c r="BQW22"/>
      <c r="BQX22"/>
      <c r="BQY22"/>
      <c r="BQZ22"/>
      <c r="BRA22"/>
      <c r="BRB22"/>
      <c r="BRC22"/>
    </row>
    <row r="23" spans="1:1823" s="65" customFormat="1" ht="17.899999999999999" customHeight="1" x14ac:dyDescent="0.4">
      <c r="A23" s="50" t="s">
        <v>21</v>
      </c>
      <c r="B23" s="62" t="s">
        <v>22</v>
      </c>
      <c r="C23" s="63">
        <v>0</v>
      </c>
      <c r="D23" s="63">
        <v>14648.87</v>
      </c>
      <c r="E23" s="63">
        <v>32700.77</v>
      </c>
      <c r="F23" s="63">
        <v>38534</v>
      </c>
      <c r="G23" s="51">
        <v>0</v>
      </c>
      <c r="H23" s="63">
        <v>15000</v>
      </c>
      <c r="I23" s="38">
        <f t="shared" si="1"/>
        <v>100883.64</v>
      </c>
      <c r="J23" s="59"/>
      <c r="K23" s="64"/>
      <c r="L23" s="44"/>
      <c r="M23" s="42"/>
      <c r="N23" s="44"/>
      <c r="O23" s="44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  <c r="AMK23"/>
      <c r="AML23"/>
      <c r="AMM23"/>
      <c r="AMN23"/>
      <c r="AMO23"/>
      <c r="AMP23"/>
      <c r="AMQ23"/>
      <c r="AMR23"/>
      <c r="AMS23"/>
      <c r="AMT23"/>
      <c r="AMU23"/>
      <c r="AMV23"/>
      <c r="AMW23"/>
      <c r="AMX23"/>
      <c r="AMY23"/>
      <c r="AMZ23"/>
      <c r="ANA23"/>
      <c r="ANB23"/>
      <c r="ANC23"/>
      <c r="AND23"/>
      <c r="ANE23"/>
      <c r="ANF23"/>
      <c r="ANG23"/>
      <c r="ANH23"/>
      <c r="ANI23"/>
      <c r="ANJ23"/>
      <c r="ANK23"/>
      <c r="ANL23"/>
      <c r="ANM23"/>
      <c r="ANN23"/>
      <c r="ANO23"/>
      <c r="ANP23"/>
      <c r="ANQ23"/>
      <c r="ANR23"/>
      <c r="ANS23"/>
      <c r="ANT23"/>
      <c r="ANU23"/>
      <c r="ANV23"/>
      <c r="ANW23"/>
      <c r="ANX23"/>
      <c r="ANY23"/>
      <c r="ANZ23"/>
      <c r="AOA23"/>
      <c r="AOB23"/>
      <c r="AOC23"/>
      <c r="AOD23"/>
      <c r="AOE23"/>
      <c r="AOF23"/>
      <c r="AOG23"/>
      <c r="AOH23"/>
      <c r="AOI23"/>
      <c r="AOJ23"/>
      <c r="AOK23"/>
      <c r="AOL23"/>
      <c r="AOM23"/>
      <c r="AON23"/>
      <c r="AOO23"/>
      <c r="AOP23"/>
      <c r="AOQ23"/>
      <c r="AOR23"/>
      <c r="AOS23"/>
      <c r="AOT23"/>
      <c r="AOU23"/>
      <c r="AOV23"/>
      <c r="AOW23"/>
      <c r="AOX23"/>
      <c r="AOY23"/>
      <c r="AOZ23"/>
      <c r="APA23"/>
      <c r="APB23"/>
      <c r="APC23"/>
      <c r="APD23"/>
      <c r="APE23"/>
      <c r="APF23"/>
      <c r="APG23"/>
      <c r="APH23"/>
      <c r="API23"/>
      <c r="APJ23"/>
      <c r="APK23"/>
      <c r="APL23"/>
      <c r="APM23"/>
      <c r="APN23"/>
      <c r="APO23"/>
      <c r="APP23"/>
      <c r="APQ23"/>
      <c r="APR23"/>
      <c r="APS23"/>
      <c r="APT23"/>
      <c r="APU23"/>
      <c r="APV23"/>
      <c r="APW23"/>
      <c r="APX23"/>
      <c r="APY23"/>
      <c r="APZ23"/>
      <c r="AQA23"/>
      <c r="AQB23"/>
      <c r="AQC23"/>
      <c r="AQD23"/>
      <c r="AQE23"/>
      <c r="AQF23"/>
      <c r="AQG23"/>
      <c r="AQH23"/>
      <c r="AQI23"/>
      <c r="AQJ23"/>
      <c r="AQK23"/>
      <c r="AQL23"/>
      <c r="AQM23"/>
      <c r="AQN23"/>
      <c r="AQO23"/>
      <c r="AQP23"/>
      <c r="AQQ23"/>
      <c r="AQR23"/>
      <c r="AQS23"/>
      <c r="AQT23"/>
      <c r="AQU23"/>
      <c r="AQV23"/>
      <c r="AQW23"/>
      <c r="AQX23"/>
      <c r="AQY23"/>
      <c r="AQZ23"/>
      <c r="ARA23"/>
      <c r="ARB23"/>
      <c r="ARC23"/>
      <c r="ARD23"/>
      <c r="ARE23"/>
      <c r="ARF23"/>
      <c r="ARG23"/>
      <c r="ARH23"/>
      <c r="ARI23"/>
      <c r="ARJ23"/>
      <c r="ARK23"/>
      <c r="ARL23"/>
      <c r="ARM23"/>
      <c r="ARN23"/>
      <c r="ARO23"/>
      <c r="ARP23"/>
      <c r="ARQ23"/>
      <c r="ARR23"/>
      <c r="ARS23"/>
      <c r="ART23"/>
      <c r="ARU23"/>
      <c r="ARV23"/>
      <c r="ARW23"/>
      <c r="ARX23"/>
      <c r="ARY23"/>
      <c r="ARZ23"/>
      <c r="ASA23"/>
      <c r="ASB23"/>
      <c r="ASC23"/>
      <c r="ASD23"/>
      <c r="ASE23"/>
      <c r="ASF23"/>
      <c r="ASG23"/>
      <c r="ASH23"/>
      <c r="ASI23"/>
      <c r="ASJ23"/>
      <c r="ASK23"/>
      <c r="ASL23"/>
      <c r="ASM23"/>
      <c r="ASN23"/>
      <c r="ASO23"/>
      <c r="ASP23"/>
      <c r="ASQ23"/>
      <c r="ASR23"/>
      <c r="ASS23"/>
      <c r="AST23"/>
      <c r="ASU23"/>
      <c r="ASV23"/>
      <c r="ASW23"/>
      <c r="ASX23"/>
      <c r="ASY23"/>
      <c r="ASZ23"/>
      <c r="ATA23"/>
      <c r="ATB23"/>
      <c r="ATC23"/>
      <c r="ATD23"/>
      <c r="ATE23"/>
      <c r="ATF23"/>
      <c r="ATG23"/>
      <c r="ATH23"/>
      <c r="ATI23"/>
      <c r="ATJ23"/>
      <c r="ATK23"/>
      <c r="ATL23"/>
      <c r="ATM23"/>
      <c r="ATN23"/>
      <c r="ATO23"/>
      <c r="ATP23"/>
      <c r="ATQ23"/>
      <c r="ATR23"/>
      <c r="ATS23"/>
      <c r="ATT23"/>
      <c r="ATU23"/>
      <c r="ATV23"/>
      <c r="ATW23"/>
      <c r="ATX23"/>
      <c r="ATY23"/>
      <c r="ATZ23"/>
      <c r="AUA23"/>
      <c r="AUB23"/>
      <c r="AUC23"/>
      <c r="AUD23"/>
      <c r="AUE23"/>
      <c r="AUF23"/>
      <c r="AUG23"/>
      <c r="AUH23"/>
      <c r="AUI23"/>
      <c r="AUJ23"/>
      <c r="AUK23"/>
      <c r="AUL23"/>
      <c r="AUM23"/>
      <c r="AUN23"/>
      <c r="AUO23"/>
      <c r="AUP23"/>
      <c r="AUQ23"/>
      <c r="AUR23"/>
      <c r="AUS23"/>
      <c r="AUT23"/>
      <c r="AUU23"/>
      <c r="AUV23"/>
      <c r="AUW23"/>
      <c r="AUX23"/>
      <c r="AUY23"/>
      <c r="AUZ23"/>
      <c r="AVA23"/>
      <c r="AVB23"/>
      <c r="AVC23"/>
      <c r="AVD23"/>
      <c r="AVE23"/>
      <c r="AVF23"/>
      <c r="AVG23"/>
      <c r="AVH23"/>
      <c r="AVI23"/>
      <c r="AVJ23"/>
      <c r="AVK23"/>
      <c r="AVL23"/>
      <c r="AVM23"/>
      <c r="AVN23"/>
      <c r="AVO23"/>
      <c r="AVP23"/>
      <c r="AVQ23"/>
      <c r="AVR23"/>
      <c r="AVS23"/>
      <c r="AVT23"/>
      <c r="AVU23"/>
      <c r="AVV23"/>
      <c r="AVW23"/>
      <c r="AVX23"/>
      <c r="AVY23"/>
      <c r="AVZ23"/>
      <c r="AWA23"/>
      <c r="AWB23"/>
      <c r="AWC23"/>
      <c r="AWD23"/>
      <c r="AWE23"/>
      <c r="AWF23"/>
      <c r="AWG23"/>
      <c r="AWH23"/>
      <c r="AWI23"/>
      <c r="AWJ23"/>
      <c r="AWK23"/>
      <c r="AWL23"/>
      <c r="AWM23"/>
      <c r="AWN23"/>
      <c r="AWO23"/>
      <c r="AWP23"/>
      <c r="AWQ23"/>
      <c r="AWR23"/>
      <c r="AWS23"/>
      <c r="AWT23"/>
      <c r="AWU23"/>
      <c r="AWV23"/>
      <c r="AWW23"/>
      <c r="AWX23"/>
      <c r="AWY23"/>
      <c r="AWZ23"/>
      <c r="AXA23"/>
      <c r="AXB23"/>
      <c r="AXC23"/>
      <c r="AXD23"/>
      <c r="AXE23"/>
      <c r="AXF23"/>
      <c r="AXG23"/>
      <c r="AXH23"/>
      <c r="AXI23"/>
      <c r="AXJ23"/>
      <c r="AXK23"/>
      <c r="AXL23"/>
      <c r="AXM23"/>
      <c r="AXN23"/>
      <c r="AXO23"/>
      <c r="AXP23"/>
      <c r="AXQ23"/>
      <c r="AXR23"/>
      <c r="AXS23"/>
      <c r="AXT23"/>
      <c r="AXU23"/>
      <c r="AXV23"/>
      <c r="AXW23"/>
      <c r="AXX23"/>
      <c r="AXY23"/>
      <c r="AXZ23"/>
      <c r="AYA23"/>
      <c r="AYB23"/>
      <c r="AYC23"/>
      <c r="AYD23"/>
      <c r="AYE23"/>
      <c r="AYF23"/>
      <c r="AYG23"/>
      <c r="AYH23"/>
      <c r="AYI23"/>
      <c r="AYJ23"/>
      <c r="AYK23"/>
      <c r="AYL23"/>
      <c r="AYM23"/>
      <c r="AYN23"/>
      <c r="AYO23"/>
      <c r="AYP23"/>
      <c r="AYQ23"/>
      <c r="AYR23"/>
      <c r="AYS23"/>
      <c r="AYT23"/>
      <c r="AYU23"/>
      <c r="AYV23"/>
      <c r="AYW23"/>
      <c r="AYX23"/>
      <c r="AYY23"/>
      <c r="AYZ23"/>
      <c r="AZA23"/>
      <c r="AZB23"/>
      <c r="AZC23"/>
      <c r="AZD23"/>
      <c r="AZE23"/>
      <c r="AZF23"/>
      <c r="AZG23"/>
      <c r="AZH23"/>
      <c r="AZI23"/>
      <c r="AZJ23"/>
      <c r="AZK23"/>
      <c r="AZL23"/>
      <c r="AZM23"/>
      <c r="AZN23"/>
      <c r="AZO23"/>
      <c r="AZP23"/>
      <c r="AZQ23"/>
      <c r="AZR23"/>
      <c r="AZS23"/>
      <c r="AZT23"/>
      <c r="AZU23"/>
      <c r="AZV23"/>
      <c r="AZW23"/>
      <c r="AZX23"/>
      <c r="AZY23"/>
      <c r="AZZ23"/>
      <c r="BAA23"/>
      <c r="BAB23"/>
      <c r="BAC23"/>
      <c r="BAD23"/>
      <c r="BAE23"/>
      <c r="BAF23"/>
      <c r="BAG23"/>
      <c r="BAH23"/>
      <c r="BAI23"/>
      <c r="BAJ23"/>
      <c r="BAK23"/>
      <c r="BAL23"/>
      <c r="BAM23"/>
      <c r="BAN23"/>
      <c r="BAO23"/>
      <c r="BAP23"/>
      <c r="BAQ23"/>
      <c r="BAR23"/>
      <c r="BAS23"/>
      <c r="BAT23"/>
      <c r="BAU23"/>
      <c r="BAV23"/>
      <c r="BAW23"/>
      <c r="BAX23"/>
      <c r="BAY23"/>
      <c r="BAZ23"/>
      <c r="BBA23"/>
      <c r="BBB23"/>
      <c r="BBC23"/>
      <c r="BBD23"/>
      <c r="BBE23"/>
      <c r="BBF23"/>
      <c r="BBG23"/>
      <c r="BBH23"/>
      <c r="BBI23"/>
      <c r="BBJ23"/>
      <c r="BBK23"/>
      <c r="BBL23"/>
      <c r="BBM23"/>
      <c r="BBN23"/>
      <c r="BBO23"/>
      <c r="BBP23"/>
      <c r="BBQ23"/>
      <c r="BBR23"/>
      <c r="BBS23"/>
      <c r="BBT23"/>
      <c r="BBU23"/>
      <c r="BBV23"/>
      <c r="BBW23"/>
      <c r="BBX23"/>
      <c r="BBY23"/>
      <c r="BBZ23"/>
      <c r="BCA23"/>
      <c r="BCB23"/>
      <c r="BCC23"/>
      <c r="BCD23"/>
      <c r="BCE23"/>
      <c r="BCF23"/>
      <c r="BCG23"/>
      <c r="BCH23"/>
      <c r="BCI23"/>
      <c r="BCJ23"/>
      <c r="BCK23"/>
      <c r="BCL23"/>
      <c r="BCM23"/>
      <c r="BCN23"/>
      <c r="BCO23"/>
      <c r="BCP23"/>
      <c r="BCQ23"/>
      <c r="BCR23"/>
      <c r="BCS23"/>
      <c r="BCT23"/>
      <c r="BCU23"/>
      <c r="BCV23"/>
      <c r="BCW23"/>
      <c r="BCX23"/>
      <c r="BCY23"/>
      <c r="BCZ23"/>
      <c r="BDA23"/>
      <c r="BDB23"/>
      <c r="BDC23"/>
      <c r="BDD23"/>
      <c r="BDE23"/>
      <c r="BDF23"/>
      <c r="BDG23"/>
      <c r="BDH23"/>
      <c r="BDI23"/>
      <c r="BDJ23"/>
      <c r="BDK23"/>
      <c r="BDL23"/>
      <c r="BDM23"/>
      <c r="BDN23"/>
      <c r="BDO23"/>
      <c r="BDP23"/>
      <c r="BDQ23"/>
      <c r="BDR23"/>
      <c r="BDS23"/>
      <c r="BDT23"/>
      <c r="BDU23"/>
      <c r="BDV23"/>
      <c r="BDW23"/>
      <c r="BDX23"/>
      <c r="BDY23"/>
      <c r="BDZ23"/>
      <c r="BEA23"/>
      <c r="BEB23"/>
      <c r="BEC23"/>
      <c r="BED23"/>
      <c r="BEE23"/>
      <c r="BEF23"/>
      <c r="BEG23"/>
      <c r="BEH23"/>
      <c r="BEI23"/>
      <c r="BEJ23"/>
      <c r="BEK23"/>
      <c r="BEL23"/>
      <c r="BEM23"/>
      <c r="BEN23"/>
      <c r="BEO23"/>
      <c r="BEP23"/>
      <c r="BEQ23"/>
      <c r="BER23"/>
      <c r="BES23"/>
      <c r="BET23"/>
      <c r="BEU23"/>
      <c r="BEV23"/>
      <c r="BEW23"/>
      <c r="BEX23"/>
      <c r="BEY23"/>
      <c r="BEZ23"/>
      <c r="BFA23"/>
      <c r="BFB23"/>
      <c r="BFC23"/>
      <c r="BFD23"/>
      <c r="BFE23"/>
      <c r="BFF23"/>
      <c r="BFG23"/>
      <c r="BFH23"/>
      <c r="BFI23"/>
      <c r="BFJ23"/>
      <c r="BFK23"/>
      <c r="BFL23"/>
      <c r="BFM23"/>
      <c r="BFN23"/>
      <c r="BFO23"/>
      <c r="BFP23"/>
      <c r="BFQ23"/>
      <c r="BFR23"/>
      <c r="BFS23"/>
      <c r="BFT23"/>
      <c r="BFU23"/>
      <c r="BFV23"/>
      <c r="BFW23"/>
      <c r="BFX23"/>
      <c r="BFY23"/>
      <c r="BFZ23"/>
      <c r="BGA23"/>
      <c r="BGB23"/>
      <c r="BGC23"/>
      <c r="BGD23"/>
      <c r="BGE23"/>
      <c r="BGF23"/>
      <c r="BGG23"/>
      <c r="BGH23"/>
      <c r="BGI23"/>
      <c r="BGJ23"/>
      <c r="BGK23"/>
      <c r="BGL23"/>
      <c r="BGM23"/>
      <c r="BGN23"/>
      <c r="BGO23"/>
      <c r="BGP23"/>
      <c r="BGQ23"/>
      <c r="BGR23"/>
      <c r="BGS23"/>
      <c r="BGT23"/>
      <c r="BGU23"/>
      <c r="BGV23"/>
      <c r="BGW23"/>
      <c r="BGX23"/>
      <c r="BGY23"/>
      <c r="BGZ23"/>
      <c r="BHA23"/>
      <c r="BHB23"/>
      <c r="BHC23"/>
      <c r="BHD23"/>
      <c r="BHE23"/>
      <c r="BHF23"/>
      <c r="BHG23"/>
      <c r="BHH23"/>
      <c r="BHI23"/>
      <c r="BHJ23"/>
      <c r="BHK23"/>
      <c r="BHL23"/>
      <c r="BHM23"/>
      <c r="BHN23"/>
      <c r="BHO23"/>
      <c r="BHP23"/>
      <c r="BHQ23"/>
      <c r="BHR23"/>
      <c r="BHS23"/>
      <c r="BHT23"/>
      <c r="BHU23"/>
      <c r="BHV23"/>
      <c r="BHW23"/>
      <c r="BHX23"/>
      <c r="BHY23"/>
      <c r="BHZ23"/>
      <c r="BIA23"/>
      <c r="BIB23"/>
      <c r="BIC23"/>
      <c r="BID23"/>
      <c r="BIE23"/>
      <c r="BIF23"/>
      <c r="BIG23"/>
      <c r="BIH23"/>
      <c r="BII23"/>
      <c r="BIJ23"/>
      <c r="BIK23"/>
      <c r="BIL23"/>
      <c r="BIM23"/>
      <c r="BIN23"/>
      <c r="BIO23"/>
      <c r="BIP23"/>
      <c r="BIQ23"/>
      <c r="BIR23"/>
      <c r="BIS23"/>
      <c r="BIT23"/>
      <c r="BIU23"/>
      <c r="BIV23"/>
      <c r="BIW23"/>
      <c r="BIX23"/>
      <c r="BIY23"/>
      <c r="BIZ23"/>
      <c r="BJA23"/>
      <c r="BJB23"/>
      <c r="BJC23"/>
      <c r="BJD23"/>
      <c r="BJE23"/>
      <c r="BJF23"/>
      <c r="BJG23"/>
      <c r="BJH23"/>
      <c r="BJI23"/>
      <c r="BJJ23"/>
      <c r="BJK23"/>
      <c r="BJL23"/>
      <c r="BJM23"/>
      <c r="BJN23"/>
      <c r="BJO23"/>
      <c r="BJP23"/>
      <c r="BJQ23"/>
      <c r="BJR23"/>
      <c r="BJS23"/>
      <c r="BJT23"/>
      <c r="BJU23"/>
      <c r="BJV23"/>
      <c r="BJW23"/>
      <c r="BJX23"/>
      <c r="BJY23"/>
      <c r="BJZ23"/>
      <c r="BKA23"/>
      <c r="BKB23"/>
      <c r="BKC23"/>
      <c r="BKD23"/>
      <c r="BKE23"/>
      <c r="BKF23"/>
      <c r="BKG23"/>
      <c r="BKH23"/>
      <c r="BKI23"/>
      <c r="BKJ23"/>
      <c r="BKK23"/>
      <c r="BKL23"/>
      <c r="BKM23"/>
      <c r="BKN23"/>
      <c r="BKO23"/>
      <c r="BKP23"/>
      <c r="BKQ23"/>
      <c r="BKR23"/>
      <c r="BKS23"/>
      <c r="BKT23"/>
      <c r="BKU23"/>
      <c r="BKV23"/>
      <c r="BKW23"/>
      <c r="BKX23"/>
      <c r="BKY23"/>
      <c r="BKZ23"/>
      <c r="BLA23"/>
      <c r="BLB23"/>
      <c r="BLC23"/>
      <c r="BLD23"/>
      <c r="BLE23"/>
      <c r="BLF23"/>
      <c r="BLG23"/>
      <c r="BLH23"/>
      <c r="BLI23"/>
      <c r="BLJ23"/>
      <c r="BLK23"/>
      <c r="BLL23"/>
      <c r="BLM23"/>
      <c r="BLN23"/>
      <c r="BLO23"/>
      <c r="BLP23"/>
      <c r="BLQ23"/>
      <c r="BLR23"/>
      <c r="BLS23"/>
      <c r="BLT23"/>
      <c r="BLU23"/>
      <c r="BLV23"/>
      <c r="BLW23"/>
      <c r="BLX23"/>
      <c r="BLY23"/>
      <c r="BLZ23"/>
      <c r="BMA23"/>
      <c r="BMB23"/>
      <c r="BMC23"/>
      <c r="BMD23"/>
      <c r="BME23"/>
      <c r="BMF23"/>
      <c r="BMG23"/>
      <c r="BMH23"/>
      <c r="BMI23"/>
      <c r="BMJ23"/>
      <c r="BMK23"/>
      <c r="BML23"/>
      <c r="BMM23"/>
      <c r="BMN23"/>
      <c r="BMO23"/>
      <c r="BMP23"/>
      <c r="BMQ23"/>
      <c r="BMR23"/>
      <c r="BMS23"/>
      <c r="BMT23"/>
      <c r="BMU23"/>
      <c r="BMV23"/>
      <c r="BMW23"/>
      <c r="BMX23"/>
      <c r="BMY23"/>
      <c r="BMZ23"/>
      <c r="BNA23"/>
      <c r="BNB23"/>
      <c r="BNC23"/>
      <c r="BND23"/>
      <c r="BNE23"/>
      <c r="BNF23"/>
      <c r="BNG23"/>
      <c r="BNH23"/>
      <c r="BNI23"/>
      <c r="BNJ23"/>
      <c r="BNK23"/>
      <c r="BNL23"/>
      <c r="BNM23"/>
      <c r="BNN23"/>
      <c r="BNO23"/>
      <c r="BNP23"/>
      <c r="BNQ23"/>
      <c r="BNR23"/>
      <c r="BNS23"/>
      <c r="BNT23"/>
      <c r="BNU23"/>
      <c r="BNV23"/>
      <c r="BNW23"/>
      <c r="BNX23"/>
      <c r="BNY23"/>
      <c r="BNZ23"/>
      <c r="BOA23"/>
      <c r="BOB23"/>
      <c r="BOC23"/>
      <c r="BOD23"/>
      <c r="BOE23"/>
      <c r="BOF23"/>
      <c r="BOG23"/>
      <c r="BOH23"/>
      <c r="BOI23"/>
      <c r="BOJ23"/>
      <c r="BOK23"/>
      <c r="BOL23"/>
      <c r="BOM23"/>
      <c r="BON23"/>
      <c r="BOO23"/>
      <c r="BOP23"/>
      <c r="BOQ23"/>
      <c r="BOR23"/>
      <c r="BOS23"/>
      <c r="BOT23"/>
      <c r="BOU23"/>
      <c r="BOV23"/>
      <c r="BOW23"/>
      <c r="BOX23"/>
      <c r="BOY23"/>
      <c r="BOZ23"/>
      <c r="BPA23"/>
      <c r="BPB23"/>
      <c r="BPC23"/>
      <c r="BPD23"/>
      <c r="BPE23"/>
      <c r="BPF23"/>
      <c r="BPG23"/>
      <c r="BPH23"/>
      <c r="BPI23"/>
      <c r="BPJ23"/>
      <c r="BPK23"/>
      <c r="BPL23"/>
      <c r="BPM23"/>
      <c r="BPN23"/>
      <c r="BPO23"/>
      <c r="BPP23"/>
      <c r="BPQ23"/>
      <c r="BPR23"/>
      <c r="BPS23"/>
      <c r="BPT23"/>
      <c r="BPU23"/>
      <c r="BPV23"/>
      <c r="BPW23"/>
      <c r="BPX23"/>
      <c r="BPY23"/>
      <c r="BPZ23"/>
      <c r="BQA23"/>
      <c r="BQB23"/>
      <c r="BQC23"/>
      <c r="BQD23"/>
      <c r="BQE23"/>
      <c r="BQF23"/>
      <c r="BQG23"/>
      <c r="BQH23"/>
      <c r="BQI23"/>
      <c r="BQJ23"/>
      <c r="BQK23"/>
      <c r="BQL23"/>
      <c r="BQM23"/>
      <c r="BQN23"/>
      <c r="BQO23"/>
      <c r="BQP23"/>
      <c r="BQQ23"/>
      <c r="BQR23"/>
      <c r="BQS23"/>
      <c r="BQT23"/>
      <c r="BQU23"/>
      <c r="BQV23"/>
      <c r="BQW23"/>
      <c r="BQX23"/>
      <c r="BQY23"/>
      <c r="BQZ23"/>
      <c r="BRA23"/>
      <c r="BRB23"/>
      <c r="BRC23"/>
    </row>
    <row r="24" spans="1:1823" s="60" customFormat="1" ht="25.75" x14ac:dyDescent="0.4">
      <c r="A24" s="58" t="s">
        <v>23</v>
      </c>
      <c r="B24" s="66" t="s">
        <v>24</v>
      </c>
      <c r="C24" s="51">
        <v>0</v>
      </c>
      <c r="D24" s="51">
        <v>101136</v>
      </c>
      <c r="E24" s="51">
        <v>19982.79</v>
      </c>
      <c r="F24" s="51">
        <v>0</v>
      </c>
      <c r="G24" s="51">
        <v>0</v>
      </c>
      <c r="H24" s="51">
        <v>0</v>
      </c>
      <c r="I24" s="38">
        <f t="shared" si="1"/>
        <v>121118.79000000001</v>
      </c>
      <c r="J24" s="59"/>
      <c r="K24" s="52"/>
      <c r="L24" s="43"/>
      <c r="M24" s="43"/>
      <c r="N24" s="52"/>
      <c r="O24" s="52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  <c r="AMK24"/>
      <c r="AML24"/>
      <c r="AMM24"/>
      <c r="AMN24"/>
      <c r="AMO24"/>
      <c r="AMP24"/>
      <c r="AMQ24"/>
      <c r="AMR24"/>
      <c r="AMS24"/>
      <c r="AMT24"/>
      <c r="AMU24"/>
      <c r="AMV24"/>
      <c r="AMW24"/>
      <c r="AMX24"/>
      <c r="AMY24"/>
      <c r="AMZ24"/>
      <c r="ANA24"/>
      <c r="ANB24"/>
      <c r="ANC24"/>
      <c r="AND24"/>
      <c r="ANE24"/>
      <c r="ANF24"/>
      <c r="ANG24"/>
      <c r="ANH24"/>
      <c r="ANI24"/>
      <c r="ANJ24"/>
      <c r="ANK24"/>
      <c r="ANL24"/>
      <c r="ANM24"/>
      <c r="ANN24"/>
      <c r="ANO24"/>
      <c r="ANP24"/>
      <c r="ANQ24"/>
      <c r="ANR24"/>
      <c r="ANS24"/>
      <c r="ANT24"/>
      <c r="ANU24"/>
      <c r="ANV24"/>
      <c r="ANW24"/>
      <c r="ANX24"/>
      <c r="ANY24"/>
      <c r="ANZ24"/>
      <c r="AOA24"/>
      <c r="AOB24"/>
      <c r="AOC24"/>
      <c r="AOD24"/>
      <c r="AOE24"/>
      <c r="AOF24"/>
      <c r="AOG24"/>
      <c r="AOH24"/>
      <c r="AOI24"/>
      <c r="AOJ24"/>
      <c r="AOK24"/>
      <c r="AOL24"/>
      <c r="AOM24"/>
      <c r="AON24"/>
      <c r="AOO24"/>
      <c r="AOP24"/>
      <c r="AOQ24"/>
      <c r="AOR24"/>
      <c r="AOS24"/>
      <c r="AOT24"/>
      <c r="AOU24"/>
      <c r="AOV24"/>
      <c r="AOW24"/>
      <c r="AOX24"/>
      <c r="AOY24"/>
      <c r="AOZ24"/>
      <c r="APA24"/>
      <c r="APB24"/>
      <c r="APC24"/>
      <c r="APD24"/>
      <c r="APE24"/>
      <c r="APF24"/>
      <c r="APG24"/>
      <c r="APH24"/>
      <c r="API24"/>
      <c r="APJ24"/>
      <c r="APK24"/>
      <c r="APL24"/>
      <c r="APM24"/>
      <c r="APN24"/>
      <c r="APO24"/>
      <c r="APP24"/>
      <c r="APQ24"/>
      <c r="APR24"/>
      <c r="APS24"/>
      <c r="APT24"/>
      <c r="APU24"/>
      <c r="APV24"/>
      <c r="APW24"/>
      <c r="APX24"/>
      <c r="APY24"/>
      <c r="APZ24"/>
      <c r="AQA24"/>
      <c r="AQB24"/>
      <c r="AQC24"/>
      <c r="AQD24"/>
      <c r="AQE24"/>
      <c r="AQF24"/>
      <c r="AQG24"/>
      <c r="AQH24"/>
      <c r="AQI24"/>
      <c r="AQJ24"/>
      <c r="AQK24"/>
      <c r="AQL24"/>
      <c r="AQM24"/>
      <c r="AQN24"/>
      <c r="AQO24"/>
      <c r="AQP24"/>
      <c r="AQQ24"/>
      <c r="AQR24"/>
      <c r="AQS24"/>
      <c r="AQT24"/>
      <c r="AQU24"/>
      <c r="AQV24"/>
      <c r="AQW24"/>
      <c r="AQX24"/>
      <c r="AQY24"/>
      <c r="AQZ24"/>
      <c r="ARA24"/>
      <c r="ARB24"/>
      <c r="ARC24"/>
      <c r="ARD24"/>
      <c r="ARE24"/>
      <c r="ARF24"/>
      <c r="ARG24"/>
      <c r="ARH24"/>
      <c r="ARI24"/>
      <c r="ARJ24"/>
      <c r="ARK24"/>
      <c r="ARL24"/>
      <c r="ARM24"/>
      <c r="ARN24"/>
      <c r="ARO24"/>
      <c r="ARP24"/>
      <c r="ARQ24"/>
      <c r="ARR24"/>
      <c r="ARS24"/>
      <c r="ART24"/>
      <c r="ARU24"/>
      <c r="ARV24"/>
      <c r="ARW24"/>
      <c r="ARX24"/>
      <c r="ARY24"/>
      <c r="ARZ24"/>
      <c r="ASA24"/>
      <c r="ASB24"/>
      <c r="ASC24"/>
      <c r="ASD24"/>
      <c r="ASE24"/>
      <c r="ASF24"/>
      <c r="ASG24"/>
      <c r="ASH24"/>
      <c r="ASI24"/>
      <c r="ASJ24"/>
      <c r="ASK24"/>
      <c r="ASL24"/>
      <c r="ASM24"/>
      <c r="ASN24"/>
      <c r="ASO24"/>
      <c r="ASP24"/>
      <c r="ASQ24"/>
      <c r="ASR24"/>
      <c r="ASS24"/>
      <c r="AST24"/>
      <c r="ASU24"/>
      <c r="ASV24"/>
      <c r="ASW24"/>
      <c r="ASX24"/>
      <c r="ASY24"/>
      <c r="ASZ24"/>
      <c r="ATA24"/>
      <c r="ATB24"/>
      <c r="ATC24"/>
      <c r="ATD24"/>
      <c r="ATE24"/>
      <c r="ATF24"/>
      <c r="ATG24"/>
      <c r="ATH24"/>
      <c r="ATI24"/>
      <c r="ATJ24"/>
      <c r="ATK24"/>
      <c r="ATL24"/>
      <c r="ATM24"/>
      <c r="ATN24"/>
      <c r="ATO24"/>
      <c r="ATP24"/>
      <c r="ATQ24"/>
      <c r="ATR24"/>
      <c r="ATS24"/>
      <c r="ATT24"/>
      <c r="ATU24"/>
      <c r="ATV24"/>
      <c r="ATW24"/>
      <c r="ATX24"/>
      <c r="ATY24"/>
      <c r="ATZ24"/>
      <c r="AUA24"/>
      <c r="AUB24"/>
      <c r="AUC24"/>
      <c r="AUD24"/>
      <c r="AUE24"/>
      <c r="AUF24"/>
      <c r="AUG24"/>
      <c r="AUH24"/>
      <c r="AUI24"/>
      <c r="AUJ24"/>
      <c r="AUK24"/>
      <c r="AUL24"/>
      <c r="AUM24"/>
      <c r="AUN24"/>
      <c r="AUO24"/>
      <c r="AUP24"/>
      <c r="AUQ24"/>
      <c r="AUR24"/>
      <c r="AUS24"/>
      <c r="AUT24"/>
      <c r="AUU24"/>
      <c r="AUV24"/>
      <c r="AUW24"/>
      <c r="AUX24"/>
      <c r="AUY24"/>
      <c r="AUZ24"/>
      <c r="AVA24"/>
      <c r="AVB24"/>
      <c r="AVC24"/>
      <c r="AVD24"/>
      <c r="AVE24"/>
      <c r="AVF24"/>
      <c r="AVG24"/>
      <c r="AVH24"/>
      <c r="AVI24"/>
      <c r="AVJ24"/>
      <c r="AVK24"/>
      <c r="AVL24"/>
      <c r="AVM24"/>
      <c r="AVN24"/>
      <c r="AVO24"/>
      <c r="AVP24"/>
      <c r="AVQ24"/>
      <c r="AVR24"/>
      <c r="AVS24"/>
      <c r="AVT24"/>
      <c r="AVU24"/>
      <c r="AVV24"/>
      <c r="AVW24"/>
      <c r="AVX24"/>
      <c r="AVY24"/>
      <c r="AVZ24"/>
      <c r="AWA24"/>
      <c r="AWB24"/>
      <c r="AWC24"/>
      <c r="AWD24"/>
      <c r="AWE24"/>
      <c r="AWF24"/>
      <c r="AWG24"/>
      <c r="AWH24"/>
      <c r="AWI24"/>
      <c r="AWJ24"/>
      <c r="AWK24"/>
      <c r="AWL24"/>
      <c r="AWM24"/>
      <c r="AWN24"/>
      <c r="AWO24"/>
      <c r="AWP24"/>
      <c r="AWQ24"/>
      <c r="AWR24"/>
      <c r="AWS24"/>
      <c r="AWT24"/>
      <c r="AWU24"/>
      <c r="AWV24"/>
      <c r="AWW24"/>
      <c r="AWX24"/>
      <c r="AWY24"/>
      <c r="AWZ24"/>
      <c r="AXA24"/>
      <c r="AXB24"/>
      <c r="AXC24"/>
      <c r="AXD24"/>
      <c r="AXE24"/>
      <c r="AXF24"/>
      <c r="AXG24"/>
      <c r="AXH24"/>
      <c r="AXI24"/>
      <c r="AXJ24"/>
      <c r="AXK24"/>
      <c r="AXL24"/>
      <c r="AXM24"/>
      <c r="AXN24"/>
      <c r="AXO24"/>
      <c r="AXP24"/>
      <c r="AXQ24"/>
      <c r="AXR24"/>
      <c r="AXS24"/>
      <c r="AXT24"/>
      <c r="AXU24"/>
      <c r="AXV24"/>
      <c r="AXW24"/>
      <c r="AXX24"/>
      <c r="AXY24"/>
      <c r="AXZ24"/>
      <c r="AYA24"/>
      <c r="AYB24"/>
      <c r="AYC24"/>
      <c r="AYD24"/>
      <c r="AYE24"/>
      <c r="AYF24"/>
      <c r="AYG24"/>
      <c r="AYH24"/>
      <c r="AYI24"/>
      <c r="AYJ24"/>
      <c r="AYK24"/>
      <c r="AYL24"/>
      <c r="AYM24"/>
      <c r="AYN24"/>
      <c r="AYO24"/>
      <c r="AYP24"/>
      <c r="AYQ24"/>
      <c r="AYR24"/>
      <c r="AYS24"/>
      <c r="AYT24"/>
      <c r="AYU24"/>
      <c r="AYV24"/>
      <c r="AYW24"/>
      <c r="AYX24"/>
      <c r="AYY24"/>
      <c r="AYZ24"/>
      <c r="AZA24"/>
      <c r="AZB24"/>
      <c r="AZC24"/>
      <c r="AZD24"/>
      <c r="AZE24"/>
      <c r="AZF24"/>
      <c r="AZG24"/>
      <c r="AZH24"/>
      <c r="AZI24"/>
      <c r="AZJ24"/>
      <c r="AZK24"/>
      <c r="AZL24"/>
      <c r="AZM24"/>
      <c r="AZN24"/>
      <c r="AZO24"/>
      <c r="AZP24"/>
      <c r="AZQ24"/>
      <c r="AZR24"/>
      <c r="AZS24"/>
      <c r="AZT24"/>
      <c r="AZU24"/>
      <c r="AZV24"/>
      <c r="AZW24"/>
      <c r="AZX24"/>
      <c r="AZY24"/>
      <c r="AZZ24"/>
      <c r="BAA24"/>
      <c r="BAB24"/>
      <c r="BAC24"/>
      <c r="BAD24"/>
      <c r="BAE24"/>
      <c r="BAF24"/>
      <c r="BAG24"/>
      <c r="BAH24"/>
      <c r="BAI24"/>
      <c r="BAJ24"/>
      <c r="BAK24"/>
      <c r="BAL24"/>
      <c r="BAM24"/>
      <c r="BAN24"/>
      <c r="BAO24"/>
      <c r="BAP24"/>
      <c r="BAQ24"/>
      <c r="BAR24"/>
      <c r="BAS24"/>
      <c r="BAT24"/>
      <c r="BAU24"/>
      <c r="BAV24"/>
      <c r="BAW24"/>
      <c r="BAX24"/>
      <c r="BAY24"/>
      <c r="BAZ24"/>
      <c r="BBA24"/>
      <c r="BBB24"/>
      <c r="BBC24"/>
      <c r="BBD24"/>
      <c r="BBE24"/>
      <c r="BBF24"/>
      <c r="BBG24"/>
      <c r="BBH24"/>
      <c r="BBI24"/>
      <c r="BBJ24"/>
      <c r="BBK24"/>
      <c r="BBL24"/>
      <c r="BBM24"/>
      <c r="BBN24"/>
      <c r="BBO24"/>
      <c r="BBP24"/>
      <c r="BBQ24"/>
      <c r="BBR24"/>
      <c r="BBS24"/>
      <c r="BBT24"/>
      <c r="BBU24"/>
      <c r="BBV24"/>
      <c r="BBW24"/>
      <c r="BBX24"/>
      <c r="BBY24"/>
      <c r="BBZ24"/>
      <c r="BCA24"/>
      <c r="BCB24"/>
      <c r="BCC24"/>
      <c r="BCD24"/>
      <c r="BCE24"/>
      <c r="BCF24"/>
      <c r="BCG24"/>
      <c r="BCH24"/>
      <c r="BCI24"/>
      <c r="BCJ24"/>
      <c r="BCK24"/>
      <c r="BCL24"/>
      <c r="BCM24"/>
      <c r="BCN24"/>
      <c r="BCO24"/>
      <c r="BCP24"/>
      <c r="BCQ24"/>
      <c r="BCR24"/>
      <c r="BCS24"/>
      <c r="BCT24"/>
      <c r="BCU24"/>
      <c r="BCV24"/>
      <c r="BCW24"/>
      <c r="BCX24"/>
      <c r="BCY24"/>
      <c r="BCZ24"/>
      <c r="BDA24"/>
      <c r="BDB24"/>
      <c r="BDC24"/>
      <c r="BDD24"/>
      <c r="BDE24"/>
      <c r="BDF24"/>
      <c r="BDG24"/>
      <c r="BDH24"/>
      <c r="BDI24"/>
      <c r="BDJ24"/>
      <c r="BDK24"/>
      <c r="BDL24"/>
      <c r="BDM24"/>
      <c r="BDN24"/>
      <c r="BDO24"/>
      <c r="BDP24"/>
      <c r="BDQ24"/>
      <c r="BDR24"/>
      <c r="BDS24"/>
      <c r="BDT24"/>
      <c r="BDU24"/>
      <c r="BDV24"/>
      <c r="BDW24"/>
      <c r="BDX24"/>
      <c r="BDY24"/>
      <c r="BDZ24"/>
      <c r="BEA24"/>
      <c r="BEB24"/>
      <c r="BEC24"/>
      <c r="BED24"/>
      <c r="BEE24"/>
      <c r="BEF24"/>
      <c r="BEG24"/>
      <c r="BEH24"/>
      <c r="BEI24"/>
      <c r="BEJ24"/>
      <c r="BEK24"/>
      <c r="BEL24"/>
      <c r="BEM24"/>
      <c r="BEN24"/>
      <c r="BEO24"/>
      <c r="BEP24"/>
      <c r="BEQ24"/>
      <c r="BER24"/>
      <c r="BES24"/>
      <c r="BET24"/>
      <c r="BEU24"/>
      <c r="BEV24"/>
      <c r="BEW24"/>
      <c r="BEX24"/>
      <c r="BEY24"/>
      <c r="BEZ24"/>
      <c r="BFA24"/>
      <c r="BFB24"/>
      <c r="BFC24"/>
      <c r="BFD24"/>
      <c r="BFE24"/>
      <c r="BFF24"/>
      <c r="BFG24"/>
      <c r="BFH24"/>
      <c r="BFI24"/>
      <c r="BFJ24"/>
      <c r="BFK24"/>
      <c r="BFL24"/>
      <c r="BFM24"/>
      <c r="BFN24"/>
      <c r="BFO24"/>
      <c r="BFP24"/>
      <c r="BFQ24"/>
      <c r="BFR24"/>
      <c r="BFS24"/>
      <c r="BFT24"/>
      <c r="BFU24"/>
      <c r="BFV24"/>
      <c r="BFW24"/>
      <c r="BFX24"/>
      <c r="BFY24"/>
      <c r="BFZ24"/>
      <c r="BGA24"/>
      <c r="BGB24"/>
      <c r="BGC24"/>
      <c r="BGD24"/>
      <c r="BGE24"/>
      <c r="BGF24"/>
      <c r="BGG24"/>
      <c r="BGH24"/>
      <c r="BGI24"/>
      <c r="BGJ24"/>
      <c r="BGK24"/>
      <c r="BGL24"/>
      <c r="BGM24"/>
      <c r="BGN24"/>
      <c r="BGO24"/>
      <c r="BGP24"/>
      <c r="BGQ24"/>
      <c r="BGR24"/>
      <c r="BGS24"/>
      <c r="BGT24"/>
      <c r="BGU24"/>
      <c r="BGV24"/>
      <c r="BGW24"/>
      <c r="BGX24"/>
      <c r="BGY24"/>
      <c r="BGZ24"/>
      <c r="BHA24"/>
      <c r="BHB24"/>
      <c r="BHC24"/>
      <c r="BHD24"/>
      <c r="BHE24"/>
      <c r="BHF24"/>
      <c r="BHG24"/>
      <c r="BHH24"/>
      <c r="BHI24"/>
      <c r="BHJ24"/>
      <c r="BHK24"/>
      <c r="BHL24"/>
      <c r="BHM24"/>
      <c r="BHN24"/>
      <c r="BHO24"/>
      <c r="BHP24"/>
      <c r="BHQ24"/>
      <c r="BHR24"/>
      <c r="BHS24"/>
      <c r="BHT24"/>
      <c r="BHU24"/>
      <c r="BHV24"/>
      <c r="BHW24"/>
      <c r="BHX24"/>
      <c r="BHY24"/>
      <c r="BHZ24"/>
      <c r="BIA24"/>
      <c r="BIB24"/>
      <c r="BIC24"/>
      <c r="BID24"/>
      <c r="BIE24"/>
      <c r="BIF24"/>
      <c r="BIG24"/>
      <c r="BIH24"/>
      <c r="BII24"/>
      <c r="BIJ24"/>
      <c r="BIK24"/>
      <c r="BIL24"/>
      <c r="BIM24"/>
      <c r="BIN24"/>
      <c r="BIO24"/>
      <c r="BIP24"/>
      <c r="BIQ24"/>
      <c r="BIR24"/>
      <c r="BIS24"/>
      <c r="BIT24"/>
      <c r="BIU24"/>
      <c r="BIV24"/>
      <c r="BIW24"/>
      <c r="BIX24"/>
      <c r="BIY24"/>
      <c r="BIZ24"/>
      <c r="BJA24"/>
      <c r="BJB24"/>
      <c r="BJC24"/>
      <c r="BJD24"/>
      <c r="BJE24"/>
      <c r="BJF24"/>
      <c r="BJG24"/>
      <c r="BJH24"/>
      <c r="BJI24"/>
      <c r="BJJ24"/>
      <c r="BJK24"/>
      <c r="BJL24"/>
      <c r="BJM24"/>
      <c r="BJN24"/>
      <c r="BJO24"/>
      <c r="BJP24"/>
      <c r="BJQ24"/>
      <c r="BJR24"/>
      <c r="BJS24"/>
      <c r="BJT24"/>
      <c r="BJU24"/>
      <c r="BJV24"/>
      <c r="BJW24"/>
      <c r="BJX24"/>
      <c r="BJY24"/>
      <c r="BJZ24"/>
      <c r="BKA24"/>
      <c r="BKB24"/>
      <c r="BKC24"/>
      <c r="BKD24"/>
      <c r="BKE24"/>
      <c r="BKF24"/>
      <c r="BKG24"/>
      <c r="BKH24"/>
      <c r="BKI24"/>
      <c r="BKJ24"/>
      <c r="BKK24"/>
      <c r="BKL24"/>
      <c r="BKM24"/>
      <c r="BKN24"/>
      <c r="BKO24"/>
      <c r="BKP24"/>
      <c r="BKQ24"/>
      <c r="BKR24"/>
      <c r="BKS24"/>
      <c r="BKT24"/>
      <c r="BKU24"/>
      <c r="BKV24"/>
      <c r="BKW24"/>
      <c r="BKX24"/>
      <c r="BKY24"/>
      <c r="BKZ24"/>
      <c r="BLA24"/>
      <c r="BLB24"/>
      <c r="BLC24"/>
      <c r="BLD24"/>
      <c r="BLE24"/>
      <c r="BLF24"/>
      <c r="BLG24"/>
      <c r="BLH24"/>
      <c r="BLI24"/>
      <c r="BLJ24"/>
      <c r="BLK24"/>
      <c r="BLL24"/>
      <c r="BLM24"/>
      <c r="BLN24"/>
      <c r="BLO24"/>
      <c r="BLP24"/>
      <c r="BLQ24"/>
      <c r="BLR24"/>
      <c r="BLS24"/>
      <c r="BLT24"/>
      <c r="BLU24"/>
      <c r="BLV24"/>
      <c r="BLW24"/>
      <c r="BLX24"/>
      <c r="BLY24"/>
      <c r="BLZ24"/>
      <c r="BMA24"/>
      <c r="BMB24"/>
      <c r="BMC24"/>
      <c r="BMD24"/>
      <c r="BME24"/>
      <c r="BMF24"/>
      <c r="BMG24"/>
      <c r="BMH24"/>
      <c r="BMI24"/>
      <c r="BMJ24"/>
      <c r="BMK24"/>
      <c r="BML24"/>
      <c r="BMM24"/>
      <c r="BMN24"/>
      <c r="BMO24"/>
      <c r="BMP24"/>
      <c r="BMQ24"/>
      <c r="BMR24"/>
      <c r="BMS24"/>
      <c r="BMT24"/>
      <c r="BMU24"/>
      <c r="BMV24"/>
      <c r="BMW24"/>
      <c r="BMX24"/>
      <c r="BMY24"/>
      <c r="BMZ24"/>
      <c r="BNA24"/>
      <c r="BNB24"/>
      <c r="BNC24"/>
      <c r="BND24"/>
      <c r="BNE24"/>
      <c r="BNF24"/>
      <c r="BNG24"/>
      <c r="BNH24"/>
      <c r="BNI24"/>
      <c r="BNJ24"/>
      <c r="BNK24"/>
      <c r="BNL24"/>
      <c r="BNM24"/>
      <c r="BNN24"/>
      <c r="BNO24"/>
      <c r="BNP24"/>
      <c r="BNQ24"/>
      <c r="BNR24"/>
      <c r="BNS24"/>
      <c r="BNT24"/>
      <c r="BNU24"/>
      <c r="BNV24"/>
      <c r="BNW24"/>
      <c r="BNX24"/>
      <c r="BNY24"/>
      <c r="BNZ24"/>
      <c r="BOA24"/>
      <c r="BOB24"/>
      <c r="BOC24"/>
      <c r="BOD24"/>
      <c r="BOE24"/>
      <c r="BOF24"/>
      <c r="BOG24"/>
      <c r="BOH24"/>
      <c r="BOI24"/>
      <c r="BOJ24"/>
      <c r="BOK24"/>
      <c r="BOL24"/>
      <c r="BOM24"/>
      <c r="BON24"/>
      <c r="BOO24"/>
      <c r="BOP24"/>
      <c r="BOQ24"/>
      <c r="BOR24"/>
      <c r="BOS24"/>
      <c r="BOT24"/>
      <c r="BOU24"/>
      <c r="BOV24"/>
      <c r="BOW24"/>
      <c r="BOX24"/>
      <c r="BOY24"/>
      <c r="BOZ24"/>
      <c r="BPA24"/>
      <c r="BPB24"/>
      <c r="BPC24"/>
      <c r="BPD24"/>
      <c r="BPE24"/>
      <c r="BPF24"/>
      <c r="BPG24"/>
      <c r="BPH24"/>
      <c r="BPI24"/>
      <c r="BPJ24"/>
      <c r="BPK24"/>
      <c r="BPL24"/>
      <c r="BPM24"/>
      <c r="BPN24"/>
      <c r="BPO24"/>
      <c r="BPP24"/>
      <c r="BPQ24"/>
      <c r="BPR24"/>
      <c r="BPS24"/>
      <c r="BPT24"/>
      <c r="BPU24"/>
      <c r="BPV24"/>
      <c r="BPW24"/>
      <c r="BPX24"/>
      <c r="BPY24"/>
      <c r="BPZ24"/>
      <c r="BQA24"/>
      <c r="BQB24"/>
      <c r="BQC24"/>
      <c r="BQD24"/>
      <c r="BQE24"/>
      <c r="BQF24"/>
      <c r="BQG24"/>
      <c r="BQH24"/>
      <c r="BQI24"/>
      <c r="BQJ24"/>
      <c r="BQK24"/>
      <c r="BQL24"/>
      <c r="BQM24"/>
      <c r="BQN24"/>
      <c r="BQO24"/>
      <c r="BQP24"/>
      <c r="BQQ24"/>
      <c r="BQR24"/>
      <c r="BQS24"/>
      <c r="BQT24"/>
      <c r="BQU24"/>
      <c r="BQV24"/>
      <c r="BQW24"/>
      <c r="BQX24"/>
      <c r="BQY24"/>
      <c r="BQZ24"/>
      <c r="BRA24"/>
      <c r="BRB24"/>
      <c r="BRC24"/>
    </row>
    <row r="25" spans="1:1823" s="60" customFormat="1" ht="25.5" customHeight="1" x14ac:dyDescent="0.4">
      <c r="A25" s="58" t="s">
        <v>25</v>
      </c>
      <c r="B25" s="48" t="s">
        <v>26</v>
      </c>
      <c r="C25" s="51">
        <v>0</v>
      </c>
      <c r="D25" s="51">
        <v>43621.37</v>
      </c>
      <c r="E25" s="51">
        <v>598866.01</v>
      </c>
      <c r="F25" s="51">
        <v>304000</v>
      </c>
      <c r="G25" s="51">
        <v>0</v>
      </c>
      <c r="H25" s="51">
        <v>0</v>
      </c>
      <c r="I25" s="38">
        <f t="shared" si="1"/>
        <v>946487.38</v>
      </c>
      <c r="J25" s="59"/>
      <c r="K25" s="57"/>
      <c r="L25" s="43"/>
      <c r="M25" s="43"/>
      <c r="N25" s="57"/>
      <c r="O25" s="57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  <c r="AMK25"/>
      <c r="AML25"/>
      <c r="AMM25"/>
      <c r="AMN25"/>
      <c r="AMO25"/>
      <c r="AMP25"/>
      <c r="AMQ25"/>
      <c r="AMR25"/>
      <c r="AMS25"/>
      <c r="AMT25"/>
      <c r="AMU25"/>
      <c r="AMV25"/>
      <c r="AMW25"/>
      <c r="AMX25"/>
      <c r="AMY25"/>
      <c r="AMZ25"/>
      <c r="ANA25"/>
      <c r="ANB25"/>
      <c r="ANC25"/>
      <c r="AND25"/>
      <c r="ANE25"/>
      <c r="ANF25"/>
      <c r="ANG25"/>
      <c r="ANH25"/>
      <c r="ANI25"/>
      <c r="ANJ25"/>
      <c r="ANK25"/>
      <c r="ANL25"/>
      <c r="ANM25"/>
      <c r="ANN25"/>
      <c r="ANO25"/>
      <c r="ANP25"/>
      <c r="ANQ25"/>
      <c r="ANR25"/>
      <c r="ANS25"/>
      <c r="ANT25"/>
      <c r="ANU25"/>
      <c r="ANV25"/>
      <c r="ANW25"/>
      <c r="ANX25"/>
      <c r="ANY25"/>
      <c r="ANZ25"/>
      <c r="AOA25"/>
      <c r="AOB25"/>
      <c r="AOC25"/>
      <c r="AOD25"/>
      <c r="AOE25"/>
      <c r="AOF25"/>
      <c r="AOG25"/>
      <c r="AOH25"/>
      <c r="AOI25"/>
      <c r="AOJ25"/>
      <c r="AOK25"/>
      <c r="AOL25"/>
      <c r="AOM25"/>
      <c r="AON25"/>
      <c r="AOO25"/>
      <c r="AOP25"/>
      <c r="AOQ25"/>
      <c r="AOR25"/>
      <c r="AOS25"/>
      <c r="AOT25"/>
      <c r="AOU25"/>
      <c r="AOV25"/>
      <c r="AOW25"/>
      <c r="AOX25"/>
      <c r="AOY25"/>
      <c r="AOZ25"/>
      <c r="APA25"/>
      <c r="APB25"/>
      <c r="APC25"/>
      <c r="APD25"/>
      <c r="APE25"/>
      <c r="APF25"/>
      <c r="APG25"/>
      <c r="APH25"/>
      <c r="API25"/>
      <c r="APJ25"/>
      <c r="APK25"/>
      <c r="APL25"/>
      <c r="APM25"/>
      <c r="APN25"/>
      <c r="APO25"/>
      <c r="APP25"/>
      <c r="APQ25"/>
      <c r="APR25"/>
      <c r="APS25"/>
      <c r="APT25"/>
      <c r="APU25"/>
      <c r="APV25"/>
      <c r="APW25"/>
      <c r="APX25"/>
      <c r="APY25"/>
      <c r="APZ25"/>
      <c r="AQA25"/>
      <c r="AQB25"/>
      <c r="AQC25"/>
      <c r="AQD25"/>
      <c r="AQE25"/>
      <c r="AQF25"/>
      <c r="AQG25"/>
      <c r="AQH25"/>
      <c r="AQI25"/>
      <c r="AQJ25"/>
      <c r="AQK25"/>
      <c r="AQL25"/>
      <c r="AQM25"/>
      <c r="AQN25"/>
      <c r="AQO25"/>
      <c r="AQP25"/>
      <c r="AQQ25"/>
      <c r="AQR25"/>
      <c r="AQS25"/>
      <c r="AQT25"/>
      <c r="AQU25"/>
      <c r="AQV25"/>
      <c r="AQW25"/>
      <c r="AQX25"/>
      <c r="AQY25"/>
      <c r="AQZ25"/>
      <c r="ARA25"/>
      <c r="ARB25"/>
      <c r="ARC25"/>
      <c r="ARD25"/>
      <c r="ARE25"/>
      <c r="ARF25"/>
      <c r="ARG25"/>
      <c r="ARH25"/>
      <c r="ARI25"/>
      <c r="ARJ25"/>
      <c r="ARK25"/>
      <c r="ARL25"/>
      <c r="ARM25"/>
      <c r="ARN25"/>
      <c r="ARO25"/>
      <c r="ARP25"/>
      <c r="ARQ25"/>
      <c r="ARR25"/>
      <c r="ARS25"/>
      <c r="ART25"/>
      <c r="ARU25"/>
      <c r="ARV25"/>
      <c r="ARW25"/>
      <c r="ARX25"/>
      <c r="ARY25"/>
      <c r="ARZ25"/>
      <c r="ASA25"/>
      <c r="ASB25"/>
      <c r="ASC25"/>
      <c r="ASD25"/>
      <c r="ASE25"/>
      <c r="ASF25"/>
      <c r="ASG25"/>
      <c r="ASH25"/>
      <c r="ASI25"/>
      <c r="ASJ25"/>
      <c r="ASK25"/>
      <c r="ASL25"/>
      <c r="ASM25"/>
      <c r="ASN25"/>
      <c r="ASO25"/>
      <c r="ASP25"/>
      <c r="ASQ25"/>
      <c r="ASR25"/>
      <c r="ASS25"/>
      <c r="AST25"/>
      <c r="ASU25"/>
      <c r="ASV25"/>
      <c r="ASW25"/>
      <c r="ASX25"/>
      <c r="ASY25"/>
      <c r="ASZ25"/>
      <c r="ATA25"/>
      <c r="ATB25"/>
      <c r="ATC25"/>
      <c r="ATD25"/>
      <c r="ATE25"/>
      <c r="ATF25"/>
      <c r="ATG25"/>
      <c r="ATH25"/>
      <c r="ATI25"/>
      <c r="ATJ25"/>
      <c r="ATK25"/>
      <c r="ATL25"/>
      <c r="ATM25"/>
      <c r="ATN25"/>
      <c r="ATO25"/>
      <c r="ATP25"/>
      <c r="ATQ25"/>
      <c r="ATR25"/>
      <c r="ATS25"/>
      <c r="ATT25"/>
      <c r="ATU25"/>
      <c r="ATV25"/>
      <c r="ATW25"/>
      <c r="ATX25"/>
      <c r="ATY25"/>
      <c r="ATZ25"/>
      <c r="AUA25"/>
      <c r="AUB25"/>
      <c r="AUC25"/>
      <c r="AUD25"/>
      <c r="AUE25"/>
      <c r="AUF25"/>
      <c r="AUG25"/>
      <c r="AUH25"/>
      <c r="AUI25"/>
      <c r="AUJ25"/>
      <c r="AUK25"/>
      <c r="AUL25"/>
      <c r="AUM25"/>
      <c r="AUN25"/>
      <c r="AUO25"/>
      <c r="AUP25"/>
      <c r="AUQ25"/>
      <c r="AUR25"/>
      <c r="AUS25"/>
      <c r="AUT25"/>
      <c r="AUU25"/>
      <c r="AUV25"/>
      <c r="AUW25"/>
      <c r="AUX25"/>
      <c r="AUY25"/>
      <c r="AUZ25"/>
      <c r="AVA25"/>
      <c r="AVB25"/>
      <c r="AVC25"/>
      <c r="AVD25"/>
      <c r="AVE25"/>
      <c r="AVF25"/>
      <c r="AVG25"/>
      <c r="AVH25"/>
      <c r="AVI25"/>
      <c r="AVJ25"/>
      <c r="AVK25"/>
      <c r="AVL25"/>
      <c r="AVM25"/>
      <c r="AVN25"/>
      <c r="AVO25"/>
      <c r="AVP25"/>
      <c r="AVQ25"/>
      <c r="AVR25"/>
      <c r="AVS25"/>
      <c r="AVT25"/>
      <c r="AVU25"/>
      <c r="AVV25"/>
      <c r="AVW25"/>
      <c r="AVX25"/>
      <c r="AVY25"/>
      <c r="AVZ25"/>
      <c r="AWA25"/>
      <c r="AWB25"/>
      <c r="AWC25"/>
      <c r="AWD25"/>
      <c r="AWE25"/>
      <c r="AWF25"/>
      <c r="AWG25"/>
      <c r="AWH25"/>
      <c r="AWI25"/>
      <c r="AWJ25"/>
      <c r="AWK25"/>
      <c r="AWL25"/>
      <c r="AWM25"/>
      <c r="AWN25"/>
      <c r="AWO25"/>
      <c r="AWP25"/>
      <c r="AWQ25"/>
      <c r="AWR25"/>
      <c r="AWS25"/>
      <c r="AWT25"/>
      <c r="AWU25"/>
      <c r="AWV25"/>
      <c r="AWW25"/>
      <c r="AWX25"/>
      <c r="AWY25"/>
      <c r="AWZ25"/>
      <c r="AXA25"/>
      <c r="AXB25"/>
      <c r="AXC25"/>
      <c r="AXD25"/>
      <c r="AXE25"/>
      <c r="AXF25"/>
      <c r="AXG25"/>
      <c r="AXH25"/>
      <c r="AXI25"/>
      <c r="AXJ25"/>
      <c r="AXK25"/>
      <c r="AXL25"/>
      <c r="AXM25"/>
      <c r="AXN25"/>
      <c r="AXO25"/>
      <c r="AXP25"/>
      <c r="AXQ25"/>
      <c r="AXR25"/>
      <c r="AXS25"/>
      <c r="AXT25"/>
      <c r="AXU25"/>
      <c r="AXV25"/>
      <c r="AXW25"/>
      <c r="AXX25"/>
      <c r="AXY25"/>
      <c r="AXZ25"/>
      <c r="AYA25"/>
      <c r="AYB25"/>
      <c r="AYC25"/>
      <c r="AYD25"/>
      <c r="AYE25"/>
      <c r="AYF25"/>
      <c r="AYG25"/>
      <c r="AYH25"/>
      <c r="AYI25"/>
      <c r="AYJ25"/>
      <c r="AYK25"/>
      <c r="AYL25"/>
      <c r="AYM25"/>
      <c r="AYN25"/>
      <c r="AYO25"/>
      <c r="AYP25"/>
      <c r="AYQ25"/>
      <c r="AYR25"/>
      <c r="AYS25"/>
      <c r="AYT25"/>
      <c r="AYU25"/>
      <c r="AYV25"/>
      <c r="AYW25"/>
      <c r="AYX25"/>
      <c r="AYY25"/>
      <c r="AYZ25"/>
      <c r="AZA25"/>
      <c r="AZB25"/>
      <c r="AZC25"/>
      <c r="AZD25"/>
      <c r="AZE25"/>
      <c r="AZF25"/>
      <c r="AZG25"/>
      <c r="AZH25"/>
      <c r="AZI25"/>
      <c r="AZJ25"/>
      <c r="AZK25"/>
      <c r="AZL25"/>
      <c r="AZM25"/>
      <c r="AZN25"/>
      <c r="AZO25"/>
      <c r="AZP25"/>
      <c r="AZQ25"/>
      <c r="AZR25"/>
      <c r="AZS25"/>
      <c r="AZT25"/>
      <c r="AZU25"/>
      <c r="AZV25"/>
      <c r="AZW25"/>
      <c r="AZX25"/>
      <c r="AZY25"/>
      <c r="AZZ25"/>
      <c r="BAA25"/>
      <c r="BAB25"/>
      <c r="BAC25"/>
      <c r="BAD25"/>
      <c r="BAE25"/>
      <c r="BAF25"/>
      <c r="BAG25"/>
      <c r="BAH25"/>
      <c r="BAI25"/>
      <c r="BAJ25"/>
      <c r="BAK25"/>
      <c r="BAL25"/>
      <c r="BAM25"/>
      <c r="BAN25"/>
      <c r="BAO25"/>
      <c r="BAP25"/>
      <c r="BAQ25"/>
      <c r="BAR25"/>
      <c r="BAS25"/>
      <c r="BAT25"/>
      <c r="BAU25"/>
      <c r="BAV25"/>
      <c r="BAW25"/>
      <c r="BAX25"/>
      <c r="BAY25"/>
      <c r="BAZ25"/>
      <c r="BBA25"/>
      <c r="BBB25"/>
      <c r="BBC25"/>
      <c r="BBD25"/>
      <c r="BBE25"/>
      <c r="BBF25"/>
      <c r="BBG25"/>
      <c r="BBH25"/>
      <c r="BBI25"/>
      <c r="BBJ25"/>
      <c r="BBK25"/>
      <c r="BBL25"/>
      <c r="BBM25"/>
      <c r="BBN25"/>
      <c r="BBO25"/>
      <c r="BBP25"/>
      <c r="BBQ25"/>
      <c r="BBR25"/>
      <c r="BBS25"/>
      <c r="BBT25"/>
      <c r="BBU25"/>
      <c r="BBV25"/>
      <c r="BBW25"/>
      <c r="BBX25"/>
      <c r="BBY25"/>
      <c r="BBZ25"/>
      <c r="BCA25"/>
      <c r="BCB25"/>
      <c r="BCC25"/>
      <c r="BCD25"/>
      <c r="BCE25"/>
      <c r="BCF25"/>
      <c r="BCG25"/>
      <c r="BCH25"/>
      <c r="BCI25"/>
      <c r="BCJ25"/>
      <c r="BCK25"/>
      <c r="BCL25"/>
      <c r="BCM25"/>
      <c r="BCN25"/>
      <c r="BCO25"/>
      <c r="BCP25"/>
      <c r="BCQ25"/>
      <c r="BCR25"/>
      <c r="BCS25"/>
      <c r="BCT25"/>
      <c r="BCU25"/>
      <c r="BCV25"/>
      <c r="BCW25"/>
      <c r="BCX25"/>
      <c r="BCY25"/>
      <c r="BCZ25"/>
      <c r="BDA25"/>
      <c r="BDB25"/>
      <c r="BDC25"/>
      <c r="BDD25"/>
      <c r="BDE25"/>
      <c r="BDF25"/>
      <c r="BDG25"/>
      <c r="BDH25"/>
      <c r="BDI25"/>
      <c r="BDJ25"/>
      <c r="BDK25"/>
      <c r="BDL25"/>
      <c r="BDM25"/>
      <c r="BDN25"/>
      <c r="BDO25"/>
      <c r="BDP25"/>
      <c r="BDQ25"/>
      <c r="BDR25"/>
      <c r="BDS25"/>
      <c r="BDT25"/>
      <c r="BDU25"/>
      <c r="BDV25"/>
      <c r="BDW25"/>
      <c r="BDX25"/>
      <c r="BDY25"/>
      <c r="BDZ25"/>
      <c r="BEA25"/>
      <c r="BEB25"/>
      <c r="BEC25"/>
      <c r="BED25"/>
      <c r="BEE25"/>
      <c r="BEF25"/>
      <c r="BEG25"/>
      <c r="BEH25"/>
      <c r="BEI25"/>
      <c r="BEJ25"/>
      <c r="BEK25"/>
      <c r="BEL25"/>
      <c r="BEM25"/>
      <c r="BEN25"/>
      <c r="BEO25"/>
      <c r="BEP25"/>
      <c r="BEQ25"/>
      <c r="BER25"/>
      <c r="BES25"/>
      <c r="BET25"/>
      <c r="BEU25"/>
      <c r="BEV25"/>
      <c r="BEW25"/>
      <c r="BEX25"/>
      <c r="BEY25"/>
      <c r="BEZ25"/>
      <c r="BFA25"/>
      <c r="BFB25"/>
      <c r="BFC25"/>
      <c r="BFD25"/>
      <c r="BFE25"/>
      <c r="BFF25"/>
      <c r="BFG25"/>
      <c r="BFH25"/>
      <c r="BFI25"/>
      <c r="BFJ25"/>
      <c r="BFK25"/>
      <c r="BFL25"/>
      <c r="BFM25"/>
      <c r="BFN25"/>
      <c r="BFO25"/>
      <c r="BFP25"/>
      <c r="BFQ25"/>
      <c r="BFR25"/>
      <c r="BFS25"/>
      <c r="BFT25"/>
      <c r="BFU25"/>
      <c r="BFV25"/>
      <c r="BFW25"/>
      <c r="BFX25"/>
      <c r="BFY25"/>
      <c r="BFZ25"/>
      <c r="BGA25"/>
      <c r="BGB25"/>
      <c r="BGC25"/>
      <c r="BGD25"/>
      <c r="BGE25"/>
      <c r="BGF25"/>
      <c r="BGG25"/>
      <c r="BGH25"/>
      <c r="BGI25"/>
      <c r="BGJ25"/>
      <c r="BGK25"/>
      <c r="BGL25"/>
      <c r="BGM25"/>
      <c r="BGN25"/>
      <c r="BGO25"/>
      <c r="BGP25"/>
      <c r="BGQ25"/>
      <c r="BGR25"/>
      <c r="BGS25"/>
      <c r="BGT25"/>
      <c r="BGU25"/>
      <c r="BGV25"/>
      <c r="BGW25"/>
      <c r="BGX25"/>
      <c r="BGY25"/>
      <c r="BGZ25"/>
      <c r="BHA25"/>
      <c r="BHB25"/>
      <c r="BHC25"/>
      <c r="BHD25"/>
      <c r="BHE25"/>
      <c r="BHF25"/>
      <c r="BHG25"/>
      <c r="BHH25"/>
      <c r="BHI25"/>
      <c r="BHJ25"/>
      <c r="BHK25"/>
      <c r="BHL25"/>
      <c r="BHM25"/>
      <c r="BHN25"/>
      <c r="BHO25"/>
      <c r="BHP25"/>
      <c r="BHQ25"/>
      <c r="BHR25"/>
      <c r="BHS25"/>
      <c r="BHT25"/>
      <c r="BHU25"/>
      <c r="BHV25"/>
      <c r="BHW25"/>
      <c r="BHX25"/>
      <c r="BHY25"/>
      <c r="BHZ25"/>
      <c r="BIA25"/>
      <c r="BIB25"/>
      <c r="BIC25"/>
      <c r="BID25"/>
      <c r="BIE25"/>
      <c r="BIF25"/>
      <c r="BIG25"/>
      <c r="BIH25"/>
      <c r="BII25"/>
      <c r="BIJ25"/>
      <c r="BIK25"/>
      <c r="BIL25"/>
      <c r="BIM25"/>
      <c r="BIN25"/>
      <c r="BIO25"/>
      <c r="BIP25"/>
      <c r="BIQ25"/>
      <c r="BIR25"/>
      <c r="BIS25"/>
      <c r="BIT25"/>
      <c r="BIU25"/>
      <c r="BIV25"/>
      <c r="BIW25"/>
      <c r="BIX25"/>
      <c r="BIY25"/>
      <c r="BIZ25"/>
      <c r="BJA25"/>
      <c r="BJB25"/>
      <c r="BJC25"/>
      <c r="BJD25"/>
      <c r="BJE25"/>
      <c r="BJF25"/>
      <c r="BJG25"/>
      <c r="BJH25"/>
      <c r="BJI25"/>
      <c r="BJJ25"/>
      <c r="BJK25"/>
      <c r="BJL25"/>
      <c r="BJM25"/>
      <c r="BJN25"/>
      <c r="BJO25"/>
      <c r="BJP25"/>
      <c r="BJQ25"/>
      <c r="BJR25"/>
      <c r="BJS25"/>
      <c r="BJT25"/>
      <c r="BJU25"/>
      <c r="BJV25"/>
      <c r="BJW25"/>
      <c r="BJX25"/>
      <c r="BJY25"/>
      <c r="BJZ25"/>
      <c r="BKA25"/>
      <c r="BKB25"/>
      <c r="BKC25"/>
      <c r="BKD25"/>
      <c r="BKE25"/>
      <c r="BKF25"/>
      <c r="BKG25"/>
      <c r="BKH25"/>
      <c r="BKI25"/>
      <c r="BKJ25"/>
      <c r="BKK25"/>
      <c r="BKL25"/>
      <c r="BKM25"/>
      <c r="BKN25"/>
      <c r="BKO25"/>
      <c r="BKP25"/>
      <c r="BKQ25"/>
      <c r="BKR25"/>
      <c r="BKS25"/>
      <c r="BKT25"/>
      <c r="BKU25"/>
      <c r="BKV25"/>
      <c r="BKW25"/>
      <c r="BKX25"/>
      <c r="BKY25"/>
      <c r="BKZ25"/>
      <c r="BLA25"/>
      <c r="BLB25"/>
      <c r="BLC25"/>
      <c r="BLD25"/>
      <c r="BLE25"/>
      <c r="BLF25"/>
      <c r="BLG25"/>
      <c r="BLH25"/>
      <c r="BLI25"/>
      <c r="BLJ25"/>
      <c r="BLK25"/>
      <c r="BLL25"/>
      <c r="BLM25"/>
      <c r="BLN25"/>
      <c r="BLO25"/>
      <c r="BLP25"/>
      <c r="BLQ25"/>
      <c r="BLR25"/>
      <c r="BLS25"/>
      <c r="BLT25"/>
      <c r="BLU25"/>
      <c r="BLV25"/>
      <c r="BLW25"/>
      <c r="BLX25"/>
      <c r="BLY25"/>
      <c r="BLZ25"/>
      <c r="BMA25"/>
      <c r="BMB25"/>
      <c r="BMC25"/>
      <c r="BMD25"/>
      <c r="BME25"/>
      <c r="BMF25"/>
      <c r="BMG25"/>
      <c r="BMH25"/>
      <c r="BMI25"/>
      <c r="BMJ25"/>
      <c r="BMK25"/>
      <c r="BML25"/>
      <c r="BMM25"/>
      <c r="BMN25"/>
      <c r="BMO25"/>
      <c r="BMP25"/>
      <c r="BMQ25"/>
      <c r="BMR25"/>
      <c r="BMS25"/>
      <c r="BMT25"/>
      <c r="BMU25"/>
      <c r="BMV25"/>
      <c r="BMW25"/>
      <c r="BMX25"/>
      <c r="BMY25"/>
      <c r="BMZ25"/>
      <c r="BNA25"/>
      <c r="BNB25"/>
      <c r="BNC25"/>
      <c r="BND25"/>
      <c r="BNE25"/>
      <c r="BNF25"/>
      <c r="BNG25"/>
      <c r="BNH25"/>
      <c r="BNI25"/>
      <c r="BNJ25"/>
      <c r="BNK25"/>
      <c r="BNL25"/>
      <c r="BNM25"/>
      <c r="BNN25"/>
      <c r="BNO25"/>
      <c r="BNP25"/>
      <c r="BNQ25"/>
      <c r="BNR25"/>
      <c r="BNS25"/>
      <c r="BNT25"/>
      <c r="BNU25"/>
      <c r="BNV25"/>
      <c r="BNW25"/>
      <c r="BNX25"/>
      <c r="BNY25"/>
      <c r="BNZ25"/>
      <c r="BOA25"/>
      <c r="BOB25"/>
      <c r="BOC25"/>
      <c r="BOD25"/>
      <c r="BOE25"/>
      <c r="BOF25"/>
      <c r="BOG25"/>
      <c r="BOH25"/>
      <c r="BOI25"/>
      <c r="BOJ25"/>
      <c r="BOK25"/>
      <c r="BOL25"/>
      <c r="BOM25"/>
      <c r="BON25"/>
      <c r="BOO25"/>
      <c r="BOP25"/>
      <c r="BOQ25"/>
      <c r="BOR25"/>
      <c r="BOS25"/>
      <c r="BOT25"/>
      <c r="BOU25"/>
      <c r="BOV25"/>
      <c r="BOW25"/>
      <c r="BOX25"/>
      <c r="BOY25"/>
      <c r="BOZ25"/>
      <c r="BPA25"/>
      <c r="BPB25"/>
      <c r="BPC25"/>
      <c r="BPD25"/>
      <c r="BPE25"/>
      <c r="BPF25"/>
      <c r="BPG25"/>
      <c r="BPH25"/>
      <c r="BPI25"/>
      <c r="BPJ25"/>
      <c r="BPK25"/>
      <c r="BPL25"/>
      <c r="BPM25"/>
      <c r="BPN25"/>
      <c r="BPO25"/>
      <c r="BPP25"/>
      <c r="BPQ25"/>
      <c r="BPR25"/>
      <c r="BPS25"/>
      <c r="BPT25"/>
      <c r="BPU25"/>
      <c r="BPV25"/>
      <c r="BPW25"/>
      <c r="BPX25"/>
      <c r="BPY25"/>
      <c r="BPZ25"/>
      <c r="BQA25"/>
      <c r="BQB25"/>
      <c r="BQC25"/>
      <c r="BQD25"/>
      <c r="BQE25"/>
      <c r="BQF25"/>
      <c r="BQG25"/>
      <c r="BQH25"/>
      <c r="BQI25"/>
      <c r="BQJ25"/>
      <c r="BQK25"/>
      <c r="BQL25"/>
      <c r="BQM25"/>
      <c r="BQN25"/>
      <c r="BQO25"/>
      <c r="BQP25"/>
      <c r="BQQ25"/>
      <c r="BQR25"/>
      <c r="BQS25"/>
      <c r="BQT25"/>
      <c r="BQU25"/>
      <c r="BQV25"/>
      <c r="BQW25"/>
      <c r="BQX25"/>
      <c r="BQY25"/>
      <c r="BQZ25"/>
      <c r="BRA25"/>
      <c r="BRB25"/>
      <c r="BRC25"/>
    </row>
    <row r="26" spans="1:1823" s="60" customFormat="1" ht="25.5" customHeight="1" x14ac:dyDescent="0.4">
      <c r="A26" s="58" t="s">
        <v>27</v>
      </c>
      <c r="B26" s="48" t="s">
        <v>28</v>
      </c>
      <c r="C26" s="51">
        <v>0</v>
      </c>
      <c r="D26" s="51">
        <v>0</v>
      </c>
      <c r="E26" s="51">
        <v>260678.03</v>
      </c>
      <c r="F26" s="113">
        <v>459322</v>
      </c>
      <c r="G26" s="51">
        <v>0</v>
      </c>
      <c r="H26" s="51">
        <v>300000</v>
      </c>
      <c r="I26" s="38">
        <f t="shared" si="1"/>
        <v>1020000.03</v>
      </c>
      <c r="J26" s="109"/>
      <c r="L26" s="43"/>
      <c r="M26" s="43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  <c r="AMK26"/>
      <c r="AML26"/>
      <c r="AMM26"/>
      <c r="AMN26"/>
      <c r="AMO26"/>
      <c r="AMP26"/>
      <c r="AMQ26"/>
      <c r="AMR26"/>
      <c r="AMS26"/>
      <c r="AMT26"/>
      <c r="AMU26"/>
      <c r="AMV26"/>
      <c r="AMW26"/>
      <c r="AMX26"/>
      <c r="AMY26"/>
      <c r="AMZ26"/>
      <c r="ANA26"/>
      <c r="ANB26"/>
      <c r="ANC26"/>
      <c r="AND26"/>
      <c r="ANE26"/>
      <c r="ANF26"/>
      <c r="ANG26"/>
      <c r="ANH26"/>
      <c r="ANI26"/>
      <c r="ANJ26"/>
      <c r="ANK26"/>
      <c r="ANL26"/>
      <c r="ANM26"/>
      <c r="ANN26"/>
      <c r="ANO26"/>
      <c r="ANP26"/>
      <c r="ANQ26"/>
      <c r="ANR26"/>
      <c r="ANS26"/>
      <c r="ANT26"/>
      <c r="ANU26"/>
      <c r="ANV26"/>
      <c r="ANW26"/>
      <c r="ANX26"/>
      <c r="ANY26"/>
      <c r="ANZ26"/>
      <c r="AOA26"/>
      <c r="AOB26"/>
      <c r="AOC26"/>
      <c r="AOD26"/>
      <c r="AOE26"/>
      <c r="AOF26"/>
      <c r="AOG26"/>
      <c r="AOH26"/>
      <c r="AOI26"/>
      <c r="AOJ26"/>
      <c r="AOK26"/>
      <c r="AOL26"/>
      <c r="AOM26"/>
      <c r="AON26"/>
      <c r="AOO26"/>
      <c r="AOP26"/>
      <c r="AOQ26"/>
      <c r="AOR26"/>
      <c r="AOS26"/>
      <c r="AOT26"/>
      <c r="AOU26"/>
      <c r="AOV26"/>
      <c r="AOW26"/>
      <c r="AOX26"/>
      <c r="AOY26"/>
      <c r="AOZ26"/>
      <c r="APA26"/>
      <c r="APB26"/>
      <c r="APC26"/>
      <c r="APD26"/>
      <c r="APE26"/>
      <c r="APF26"/>
      <c r="APG26"/>
      <c r="APH26"/>
      <c r="API26"/>
      <c r="APJ26"/>
      <c r="APK26"/>
      <c r="APL26"/>
      <c r="APM26"/>
      <c r="APN26"/>
      <c r="APO26"/>
      <c r="APP26"/>
      <c r="APQ26"/>
      <c r="APR26"/>
      <c r="APS26"/>
      <c r="APT26"/>
      <c r="APU26"/>
      <c r="APV26"/>
      <c r="APW26"/>
      <c r="APX26"/>
      <c r="APY26"/>
      <c r="APZ26"/>
      <c r="AQA26"/>
      <c r="AQB26"/>
      <c r="AQC26"/>
      <c r="AQD26"/>
      <c r="AQE26"/>
      <c r="AQF26"/>
      <c r="AQG26"/>
      <c r="AQH26"/>
      <c r="AQI26"/>
      <c r="AQJ26"/>
      <c r="AQK26"/>
      <c r="AQL26"/>
      <c r="AQM26"/>
      <c r="AQN26"/>
      <c r="AQO26"/>
      <c r="AQP26"/>
      <c r="AQQ26"/>
      <c r="AQR26"/>
      <c r="AQS26"/>
      <c r="AQT26"/>
      <c r="AQU26"/>
      <c r="AQV26"/>
      <c r="AQW26"/>
      <c r="AQX26"/>
      <c r="AQY26"/>
      <c r="AQZ26"/>
      <c r="ARA26"/>
      <c r="ARB26"/>
      <c r="ARC26"/>
      <c r="ARD26"/>
      <c r="ARE26"/>
      <c r="ARF26"/>
      <c r="ARG26"/>
      <c r="ARH26"/>
      <c r="ARI26"/>
      <c r="ARJ26"/>
      <c r="ARK26"/>
      <c r="ARL26"/>
      <c r="ARM26"/>
      <c r="ARN26"/>
      <c r="ARO26"/>
      <c r="ARP26"/>
      <c r="ARQ26"/>
      <c r="ARR26"/>
      <c r="ARS26"/>
      <c r="ART26"/>
      <c r="ARU26"/>
      <c r="ARV26"/>
      <c r="ARW26"/>
      <c r="ARX26"/>
      <c r="ARY26"/>
      <c r="ARZ26"/>
      <c r="ASA26"/>
      <c r="ASB26"/>
      <c r="ASC26"/>
      <c r="ASD26"/>
      <c r="ASE26"/>
      <c r="ASF26"/>
      <c r="ASG26"/>
      <c r="ASH26"/>
      <c r="ASI26"/>
      <c r="ASJ26"/>
      <c r="ASK26"/>
      <c r="ASL26"/>
      <c r="ASM26"/>
      <c r="ASN26"/>
      <c r="ASO26"/>
      <c r="ASP26"/>
      <c r="ASQ26"/>
      <c r="ASR26"/>
      <c r="ASS26"/>
      <c r="AST26"/>
      <c r="ASU26"/>
      <c r="ASV26"/>
      <c r="ASW26"/>
      <c r="ASX26"/>
      <c r="ASY26"/>
      <c r="ASZ26"/>
      <c r="ATA26"/>
      <c r="ATB26"/>
      <c r="ATC26"/>
      <c r="ATD26"/>
      <c r="ATE26"/>
      <c r="ATF26"/>
      <c r="ATG26"/>
      <c r="ATH26"/>
      <c r="ATI26"/>
      <c r="ATJ26"/>
      <c r="ATK26"/>
      <c r="ATL26"/>
      <c r="ATM26"/>
      <c r="ATN26"/>
      <c r="ATO26"/>
      <c r="ATP26"/>
      <c r="ATQ26"/>
      <c r="ATR26"/>
      <c r="ATS26"/>
      <c r="ATT26"/>
      <c r="ATU26"/>
      <c r="ATV26"/>
      <c r="ATW26"/>
      <c r="ATX26"/>
      <c r="ATY26"/>
      <c r="ATZ26"/>
      <c r="AUA26"/>
      <c r="AUB26"/>
      <c r="AUC26"/>
      <c r="AUD26"/>
      <c r="AUE26"/>
      <c r="AUF26"/>
      <c r="AUG26"/>
      <c r="AUH26"/>
      <c r="AUI26"/>
      <c r="AUJ26"/>
      <c r="AUK26"/>
      <c r="AUL26"/>
      <c r="AUM26"/>
      <c r="AUN26"/>
      <c r="AUO26"/>
      <c r="AUP26"/>
      <c r="AUQ26"/>
      <c r="AUR26"/>
      <c r="AUS26"/>
      <c r="AUT26"/>
      <c r="AUU26"/>
      <c r="AUV26"/>
      <c r="AUW26"/>
      <c r="AUX26"/>
      <c r="AUY26"/>
      <c r="AUZ26"/>
      <c r="AVA26"/>
      <c r="AVB26"/>
      <c r="AVC26"/>
      <c r="AVD26"/>
      <c r="AVE26"/>
      <c r="AVF26"/>
      <c r="AVG26"/>
      <c r="AVH26"/>
      <c r="AVI26"/>
      <c r="AVJ26"/>
      <c r="AVK26"/>
      <c r="AVL26"/>
      <c r="AVM26"/>
      <c r="AVN26"/>
      <c r="AVO26"/>
      <c r="AVP26"/>
      <c r="AVQ26"/>
      <c r="AVR26"/>
      <c r="AVS26"/>
      <c r="AVT26"/>
      <c r="AVU26"/>
      <c r="AVV26"/>
      <c r="AVW26"/>
      <c r="AVX26"/>
      <c r="AVY26"/>
      <c r="AVZ26"/>
      <c r="AWA26"/>
      <c r="AWB26"/>
      <c r="AWC26"/>
      <c r="AWD26"/>
      <c r="AWE26"/>
      <c r="AWF26"/>
      <c r="AWG26"/>
      <c r="AWH26"/>
      <c r="AWI26"/>
      <c r="AWJ26"/>
      <c r="AWK26"/>
      <c r="AWL26"/>
      <c r="AWM26"/>
      <c r="AWN26"/>
      <c r="AWO26"/>
      <c r="AWP26"/>
      <c r="AWQ26"/>
      <c r="AWR26"/>
      <c r="AWS26"/>
      <c r="AWT26"/>
      <c r="AWU26"/>
      <c r="AWV26"/>
      <c r="AWW26"/>
      <c r="AWX26"/>
      <c r="AWY26"/>
      <c r="AWZ26"/>
      <c r="AXA26"/>
      <c r="AXB26"/>
      <c r="AXC26"/>
      <c r="AXD26"/>
      <c r="AXE26"/>
      <c r="AXF26"/>
      <c r="AXG26"/>
      <c r="AXH26"/>
      <c r="AXI26"/>
      <c r="AXJ26"/>
      <c r="AXK26"/>
      <c r="AXL26"/>
      <c r="AXM26"/>
      <c r="AXN26"/>
      <c r="AXO26"/>
      <c r="AXP26"/>
      <c r="AXQ26"/>
      <c r="AXR26"/>
      <c r="AXS26"/>
      <c r="AXT26"/>
      <c r="AXU26"/>
      <c r="AXV26"/>
      <c r="AXW26"/>
      <c r="AXX26"/>
      <c r="AXY26"/>
      <c r="AXZ26"/>
      <c r="AYA26"/>
      <c r="AYB26"/>
      <c r="AYC26"/>
      <c r="AYD26"/>
      <c r="AYE26"/>
      <c r="AYF26"/>
      <c r="AYG26"/>
      <c r="AYH26"/>
      <c r="AYI26"/>
      <c r="AYJ26"/>
      <c r="AYK26"/>
      <c r="AYL26"/>
      <c r="AYM26"/>
      <c r="AYN26"/>
      <c r="AYO26"/>
      <c r="AYP26"/>
      <c r="AYQ26"/>
      <c r="AYR26"/>
      <c r="AYS26"/>
      <c r="AYT26"/>
      <c r="AYU26"/>
      <c r="AYV26"/>
      <c r="AYW26"/>
      <c r="AYX26"/>
      <c r="AYY26"/>
      <c r="AYZ26"/>
      <c r="AZA26"/>
      <c r="AZB26"/>
      <c r="AZC26"/>
      <c r="AZD26"/>
      <c r="AZE26"/>
      <c r="AZF26"/>
      <c r="AZG26"/>
      <c r="AZH26"/>
      <c r="AZI26"/>
      <c r="AZJ26"/>
      <c r="AZK26"/>
      <c r="AZL26"/>
      <c r="AZM26"/>
      <c r="AZN26"/>
      <c r="AZO26"/>
      <c r="AZP26"/>
      <c r="AZQ26"/>
      <c r="AZR26"/>
      <c r="AZS26"/>
      <c r="AZT26"/>
      <c r="AZU26"/>
      <c r="AZV26"/>
      <c r="AZW26"/>
      <c r="AZX26"/>
      <c r="AZY26"/>
      <c r="AZZ26"/>
      <c r="BAA26"/>
      <c r="BAB26"/>
      <c r="BAC26"/>
      <c r="BAD26"/>
      <c r="BAE26"/>
      <c r="BAF26"/>
      <c r="BAG26"/>
      <c r="BAH26"/>
      <c r="BAI26"/>
      <c r="BAJ26"/>
      <c r="BAK26"/>
      <c r="BAL26"/>
      <c r="BAM26"/>
      <c r="BAN26"/>
      <c r="BAO26"/>
      <c r="BAP26"/>
      <c r="BAQ26"/>
      <c r="BAR26"/>
      <c r="BAS26"/>
      <c r="BAT26"/>
      <c r="BAU26"/>
      <c r="BAV26"/>
      <c r="BAW26"/>
      <c r="BAX26"/>
      <c r="BAY26"/>
      <c r="BAZ26"/>
      <c r="BBA26"/>
      <c r="BBB26"/>
      <c r="BBC26"/>
      <c r="BBD26"/>
      <c r="BBE26"/>
      <c r="BBF26"/>
      <c r="BBG26"/>
      <c r="BBH26"/>
      <c r="BBI26"/>
      <c r="BBJ26"/>
      <c r="BBK26"/>
      <c r="BBL26"/>
      <c r="BBM26"/>
      <c r="BBN26"/>
      <c r="BBO26"/>
      <c r="BBP26"/>
      <c r="BBQ26"/>
      <c r="BBR26"/>
      <c r="BBS26"/>
      <c r="BBT26"/>
      <c r="BBU26"/>
      <c r="BBV26"/>
      <c r="BBW26"/>
      <c r="BBX26"/>
      <c r="BBY26"/>
      <c r="BBZ26"/>
      <c r="BCA26"/>
      <c r="BCB26"/>
      <c r="BCC26"/>
      <c r="BCD26"/>
      <c r="BCE26"/>
      <c r="BCF26"/>
      <c r="BCG26"/>
      <c r="BCH26"/>
      <c r="BCI26"/>
      <c r="BCJ26"/>
      <c r="BCK26"/>
      <c r="BCL26"/>
      <c r="BCM26"/>
      <c r="BCN26"/>
      <c r="BCO26"/>
      <c r="BCP26"/>
      <c r="BCQ26"/>
      <c r="BCR26"/>
      <c r="BCS26"/>
      <c r="BCT26"/>
      <c r="BCU26"/>
      <c r="BCV26"/>
      <c r="BCW26"/>
      <c r="BCX26"/>
      <c r="BCY26"/>
      <c r="BCZ26"/>
      <c r="BDA26"/>
      <c r="BDB26"/>
      <c r="BDC26"/>
      <c r="BDD26"/>
      <c r="BDE26"/>
      <c r="BDF26"/>
      <c r="BDG26"/>
      <c r="BDH26"/>
      <c r="BDI26"/>
      <c r="BDJ26"/>
      <c r="BDK26"/>
      <c r="BDL26"/>
      <c r="BDM26"/>
      <c r="BDN26"/>
      <c r="BDO26"/>
      <c r="BDP26"/>
      <c r="BDQ26"/>
      <c r="BDR26"/>
      <c r="BDS26"/>
      <c r="BDT26"/>
      <c r="BDU26"/>
      <c r="BDV26"/>
      <c r="BDW26"/>
      <c r="BDX26"/>
      <c r="BDY26"/>
      <c r="BDZ26"/>
      <c r="BEA26"/>
      <c r="BEB26"/>
      <c r="BEC26"/>
      <c r="BED26"/>
      <c r="BEE26"/>
      <c r="BEF26"/>
      <c r="BEG26"/>
      <c r="BEH26"/>
      <c r="BEI26"/>
      <c r="BEJ26"/>
      <c r="BEK26"/>
      <c r="BEL26"/>
      <c r="BEM26"/>
      <c r="BEN26"/>
      <c r="BEO26"/>
      <c r="BEP26"/>
      <c r="BEQ26"/>
      <c r="BER26"/>
      <c r="BES26"/>
      <c r="BET26"/>
      <c r="BEU26"/>
      <c r="BEV26"/>
      <c r="BEW26"/>
      <c r="BEX26"/>
      <c r="BEY26"/>
      <c r="BEZ26"/>
      <c r="BFA26"/>
      <c r="BFB26"/>
      <c r="BFC26"/>
      <c r="BFD26"/>
      <c r="BFE26"/>
      <c r="BFF26"/>
      <c r="BFG26"/>
      <c r="BFH26"/>
      <c r="BFI26"/>
      <c r="BFJ26"/>
      <c r="BFK26"/>
      <c r="BFL26"/>
      <c r="BFM26"/>
      <c r="BFN26"/>
      <c r="BFO26"/>
      <c r="BFP26"/>
      <c r="BFQ26"/>
      <c r="BFR26"/>
      <c r="BFS26"/>
      <c r="BFT26"/>
      <c r="BFU26"/>
      <c r="BFV26"/>
      <c r="BFW26"/>
      <c r="BFX26"/>
      <c r="BFY26"/>
      <c r="BFZ26"/>
      <c r="BGA26"/>
      <c r="BGB26"/>
      <c r="BGC26"/>
      <c r="BGD26"/>
      <c r="BGE26"/>
      <c r="BGF26"/>
      <c r="BGG26"/>
      <c r="BGH26"/>
      <c r="BGI26"/>
      <c r="BGJ26"/>
      <c r="BGK26"/>
      <c r="BGL26"/>
      <c r="BGM26"/>
      <c r="BGN26"/>
      <c r="BGO26"/>
      <c r="BGP26"/>
      <c r="BGQ26"/>
      <c r="BGR26"/>
      <c r="BGS26"/>
      <c r="BGT26"/>
      <c r="BGU26"/>
      <c r="BGV26"/>
      <c r="BGW26"/>
      <c r="BGX26"/>
      <c r="BGY26"/>
      <c r="BGZ26"/>
      <c r="BHA26"/>
      <c r="BHB26"/>
      <c r="BHC26"/>
      <c r="BHD26"/>
      <c r="BHE26"/>
      <c r="BHF26"/>
      <c r="BHG26"/>
      <c r="BHH26"/>
      <c r="BHI26"/>
      <c r="BHJ26"/>
      <c r="BHK26"/>
      <c r="BHL26"/>
      <c r="BHM26"/>
      <c r="BHN26"/>
      <c r="BHO26"/>
      <c r="BHP26"/>
      <c r="BHQ26"/>
      <c r="BHR26"/>
      <c r="BHS26"/>
      <c r="BHT26"/>
      <c r="BHU26"/>
      <c r="BHV26"/>
      <c r="BHW26"/>
      <c r="BHX26"/>
      <c r="BHY26"/>
      <c r="BHZ26"/>
      <c r="BIA26"/>
      <c r="BIB26"/>
      <c r="BIC26"/>
      <c r="BID26"/>
      <c r="BIE26"/>
      <c r="BIF26"/>
      <c r="BIG26"/>
      <c r="BIH26"/>
      <c r="BII26"/>
      <c r="BIJ26"/>
      <c r="BIK26"/>
      <c r="BIL26"/>
      <c r="BIM26"/>
      <c r="BIN26"/>
      <c r="BIO26"/>
      <c r="BIP26"/>
      <c r="BIQ26"/>
      <c r="BIR26"/>
      <c r="BIS26"/>
      <c r="BIT26"/>
      <c r="BIU26"/>
      <c r="BIV26"/>
      <c r="BIW26"/>
      <c r="BIX26"/>
      <c r="BIY26"/>
      <c r="BIZ26"/>
      <c r="BJA26"/>
      <c r="BJB26"/>
      <c r="BJC26"/>
      <c r="BJD26"/>
      <c r="BJE26"/>
      <c r="BJF26"/>
      <c r="BJG26"/>
      <c r="BJH26"/>
      <c r="BJI26"/>
      <c r="BJJ26"/>
      <c r="BJK26"/>
      <c r="BJL26"/>
      <c r="BJM26"/>
      <c r="BJN26"/>
      <c r="BJO26"/>
      <c r="BJP26"/>
      <c r="BJQ26"/>
      <c r="BJR26"/>
      <c r="BJS26"/>
      <c r="BJT26"/>
      <c r="BJU26"/>
      <c r="BJV26"/>
      <c r="BJW26"/>
      <c r="BJX26"/>
      <c r="BJY26"/>
      <c r="BJZ26"/>
      <c r="BKA26"/>
      <c r="BKB26"/>
      <c r="BKC26"/>
      <c r="BKD26"/>
      <c r="BKE26"/>
      <c r="BKF26"/>
      <c r="BKG26"/>
      <c r="BKH26"/>
      <c r="BKI26"/>
      <c r="BKJ26"/>
      <c r="BKK26"/>
      <c r="BKL26"/>
      <c r="BKM26"/>
      <c r="BKN26"/>
      <c r="BKO26"/>
      <c r="BKP26"/>
      <c r="BKQ26"/>
      <c r="BKR26"/>
      <c r="BKS26"/>
      <c r="BKT26"/>
      <c r="BKU26"/>
      <c r="BKV26"/>
      <c r="BKW26"/>
      <c r="BKX26"/>
      <c r="BKY26"/>
      <c r="BKZ26"/>
      <c r="BLA26"/>
      <c r="BLB26"/>
      <c r="BLC26"/>
      <c r="BLD26"/>
      <c r="BLE26"/>
      <c r="BLF26"/>
      <c r="BLG26"/>
      <c r="BLH26"/>
      <c r="BLI26"/>
      <c r="BLJ26"/>
      <c r="BLK26"/>
      <c r="BLL26"/>
      <c r="BLM26"/>
      <c r="BLN26"/>
      <c r="BLO26"/>
      <c r="BLP26"/>
      <c r="BLQ26"/>
      <c r="BLR26"/>
      <c r="BLS26"/>
      <c r="BLT26"/>
      <c r="BLU26"/>
      <c r="BLV26"/>
      <c r="BLW26"/>
      <c r="BLX26"/>
      <c r="BLY26"/>
      <c r="BLZ26"/>
      <c r="BMA26"/>
      <c r="BMB26"/>
      <c r="BMC26"/>
      <c r="BMD26"/>
      <c r="BME26"/>
      <c r="BMF26"/>
      <c r="BMG26"/>
      <c r="BMH26"/>
      <c r="BMI26"/>
      <c r="BMJ26"/>
      <c r="BMK26"/>
      <c r="BML26"/>
      <c r="BMM26"/>
      <c r="BMN26"/>
      <c r="BMO26"/>
      <c r="BMP26"/>
      <c r="BMQ26"/>
      <c r="BMR26"/>
      <c r="BMS26"/>
      <c r="BMT26"/>
      <c r="BMU26"/>
      <c r="BMV26"/>
      <c r="BMW26"/>
      <c r="BMX26"/>
      <c r="BMY26"/>
      <c r="BMZ26"/>
      <c r="BNA26"/>
      <c r="BNB26"/>
      <c r="BNC26"/>
      <c r="BND26"/>
      <c r="BNE26"/>
      <c r="BNF26"/>
      <c r="BNG26"/>
      <c r="BNH26"/>
      <c r="BNI26"/>
      <c r="BNJ26"/>
      <c r="BNK26"/>
      <c r="BNL26"/>
      <c r="BNM26"/>
      <c r="BNN26"/>
      <c r="BNO26"/>
      <c r="BNP26"/>
      <c r="BNQ26"/>
      <c r="BNR26"/>
      <c r="BNS26"/>
      <c r="BNT26"/>
      <c r="BNU26"/>
      <c r="BNV26"/>
      <c r="BNW26"/>
      <c r="BNX26"/>
      <c r="BNY26"/>
      <c r="BNZ26"/>
      <c r="BOA26"/>
      <c r="BOB26"/>
      <c r="BOC26"/>
      <c r="BOD26"/>
      <c r="BOE26"/>
      <c r="BOF26"/>
      <c r="BOG26"/>
      <c r="BOH26"/>
      <c r="BOI26"/>
      <c r="BOJ26"/>
      <c r="BOK26"/>
      <c r="BOL26"/>
      <c r="BOM26"/>
      <c r="BON26"/>
      <c r="BOO26"/>
      <c r="BOP26"/>
      <c r="BOQ26"/>
      <c r="BOR26"/>
      <c r="BOS26"/>
      <c r="BOT26"/>
      <c r="BOU26"/>
      <c r="BOV26"/>
      <c r="BOW26"/>
      <c r="BOX26"/>
      <c r="BOY26"/>
      <c r="BOZ26"/>
      <c r="BPA26"/>
      <c r="BPB26"/>
      <c r="BPC26"/>
      <c r="BPD26"/>
      <c r="BPE26"/>
      <c r="BPF26"/>
      <c r="BPG26"/>
      <c r="BPH26"/>
      <c r="BPI26"/>
      <c r="BPJ26"/>
      <c r="BPK26"/>
      <c r="BPL26"/>
      <c r="BPM26"/>
      <c r="BPN26"/>
      <c r="BPO26"/>
      <c r="BPP26"/>
      <c r="BPQ26"/>
      <c r="BPR26"/>
      <c r="BPS26"/>
      <c r="BPT26"/>
      <c r="BPU26"/>
      <c r="BPV26"/>
      <c r="BPW26"/>
      <c r="BPX26"/>
      <c r="BPY26"/>
      <c r="BPZ26"/>
      <c r="BQA26"/>
      <c r="BQB26"/>
      <c r="BQC26"/>
      <c r="BQD26"/>
      <c r="BQE26"/>
      <c r="BQF26"/>
      <c r="BQG26"/>
      <c r="BQH26"/>
      <c r="BQI26"/>
      <c r="BQJ26"/>
      <c r="BQK26"/>
      <c r="BQL26"/>
      <c r="BQM26"/>
      <c r="BQN26"/>
      <c r="BQO26"/>
      <c r="BQP26"/>
      <c r="BQQ26"/>
      <c r="BQR26"/>
      <c r="BQS26"/>
      <c r="BQT26"/>
      <c r="BQU26"/>
      <c r="BQV26"/>
      <c r="BQW26"/>
      <c r="BQX26"/>
      <c r="BQY26"/>
      <c r="BQZ26"/>
      <c r="BRA26"/>
      <c r="BRB26"/>
      <c r="BRC26"/>
    </row>
    <row r="27" spans="1:1823" s="68" customFormat="1" ht="24.9" x14ac:dyDescent="0.4">
      <c r="A27" s="36" t="s">
        <v>29</v>
      </c>
      <c r="B27" s="37" t="s">
        <v>30</v>
      </c>
      <c r="C27" s="53">
        <f t="shared" ref="C27:H27" si="4">SUM(C28:C31)</f>
        <v>0</v>
      </c>
      <c r="D27" s="53">
        <f t="shared" si="4"/>
        <v>0</v>
      </c>
      <c r="E27" s="53">
        <f t="shared" si="4"/>
        <v>681221.32000000007</v>
      </c>
      <c r="F27" s="53">
        <f t="shared" si="4"/>
        <v>749963.67999999993</v>
      </c>
      <c r="G27" s="53">
        <f t="shared" si="4"/>
        <v>776305.13699999999</v>
      </c>
      <c r="H27" s="53">
        <f t="shared" si="4"/>
        <v>1006666</v>
      </c>
      <c r="I27" s="38">
        <f t="shared" si="1"/>
        <v>3214156.1370000001</v>
      </c>
      <c r="J27" s="54"/>
      <c r="K27" s="67"/>
      <c r="L27" s="64"/>
      <c r="M27" s="43"/>
      <c r="N27" s="43"/>
      <c r="O27" s="43"/>
      <c r="P27" s="44"/>
      <c r="Q27" s="44"/>
      <c r="R27" s="44"/>
      <c r="S27" s="44"/>
      <c r="T27" s="44"/>
      <c r="U27" s="44"/>
      <c r="V27" s="44"/>
      <c r="W27" s="44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  <c r="AMK27"/>
      <c r="AML27"/>
      <c r="AMM27"/>
      <c r="AMN27"/>
      <c r="AMO27"/>
      <c r="AMP27"/>
      <c r="AMQ27"/>
      <c r="AMR27"/>
      <c r="AMS27"/>
      <c r="AMT27"/>
      <c r="AMU27"/>
      <c r="AMV27"/>
      <c r="AMW27"/>
      <c r="AMX27"/>
      <c r="AMY27"/>
      <c r="AMZ27"/>
      <c r="ANA27"/>
      <c r="ANB27"/>
      <c r="ANC27"/>
      <c r="AND27"/>
      <c r="ANE27"/>
      <c r="ANF27"/>
      <c r="ANG27"/>
      <c r="ANH27"/>
      <c r="ANI27"/>
      <c r="ANJ27"/>
      <c r="ANK27"/>
      <c r="ANL27"/>
      <c r="ANM27"/>
      <c r="ANN27"/>
      <c r="ANO27"/>
      <c r="ANP27"/>
      <c r="ANQ27"/>
      <c r="ANR27"/>
      <c r="ANS27"/>
      <c r="ANT27"/>
      <c r="ANU27"/>
      <c r="ANV27"/>
      <c r="ANW27"/>
      <c r="ANX27"/>
      <c r="ANY27"/>
      <c r="ANZ27"/>
      <c r="AOA27"/>
      <c r="AOB27"/>
      <c r="AOC27"/>
      <c r="AOD27"/>
      <c r="AOE27"/>
      <c r="AOF27"/>
      <c r="AOG27"/>
      <c r="AOH27"/>
      <c r="AOI27"/>
      <c r="AOJ27"/>
      <c r="AOK27"/>
      <c r="AOL27"/>
      <c r="AOM27"/>
      <c r="AON27"/>
      <c r="AOO27"/>
      <c r="AOP27"/>
      <c r="AOQ27"/>
      <c r="AOR27"/>
      <c r="AOS27"/>
      <c r="AOT27"/>
      <c r="AOU27"/>
      <c r="AOV27"/>
      <c r="AOW27"/>
      <c r="AOX27"/>
      <c r="AOY27"/>
      <c r="AOZ27"/>
      <c r="APA27"/>
      <c r="APB27"/>
      <c r="APC27"/>
      <c r="APD27"/>
      <c r="APE27"/>
      <c r="APF27"/>
      <c r="APG27"/>
      <c r="APH27"/>
      <c r="API27"/>
      <c r="APJ27"/>
      <c r="APK27"/>
      <c r="APL27"/>
      <c r="APM27"/>
      <c r="APN27"/>
      <c r="APO27"/>
      <c r="APP27"/>
      <c r="APQ27"/>
      <c r="APR27"/>
      <c r="APS27"/>
      <c r="APT27"/>
      <c r="APU27"/>
      <c r="APV27"/>
      <c r="APW27"/>
      <c r="APX27"/>
      <c r="APY27"/>
      <c r="APZ27"/>
      <c r="AQA27"/>
      <c r="AQB27"/>
      <c r="AQC27"/>
      <c r="AQD27"/>
      <c r="AQE27"/>
      <c r="AQF27"/>
      <c r="AQG27"/>
      <c r="AQH27"/>
      <c r="AQI27"/>
      <c r="AQJ27"/>
      <c r="AQK27"/>
      <c r="AQL27"/>
      <c r="AQM27"/>
      <c r="AQN27"/>
      <c r="AQO27"/>
      <c r="AQP27"/>
      <c r="AQQ27"/>
      <c r="AQR27"/>
      <c r="AQS27"/>
      <c r="AQT27"/>
      <c r="AQU27"/>
      <c r="AQV27"/>
      <c r="AQW27"/>
      <c r="AQX27"/>
      <c r="AQY27"/>
      <c r="AQZ27"/>
      <c r="ARA27"/>
      <c r="ARB27"/>
      <c r="ARC27"/>
      <c r="ARD27"/>
      <c r="ARE27"/>
      <c r="ARF27"/>
      <c r="ARG27"/>
      <c r="ARH27"/>
      <c r="ARI27"/>
      <c r="ARJ27"/>
      <c r="ARK27"/>
      <c r="ARL27"/>
      <c r="ARM27"/>
      <c r="ARN27"/>
      <c r="ARO27"/>
      <c r="ARP27"/>
      <c r="ARQ27"/>
      <c r="ARR27"/>
      <c r="ARS27"/>
      <c r="ART27"/>
      <c r="ARU27"/>
      <c r="ARV27"/>
      <c r="ARW27"/>
      <c r="ARX27"/>
      <c r="ARY27"/>
      <c r="ARZ27"/>
      <c r="ASA27"/>
      <c r="ASB27"/>
      <c r="ASC27"/>
      <c r="ASD27"/>
      <c r="ASE27"/>
      <c r="ASF27"/>
      <c r="ASG27"/>
      <c r="ASH27"/>
      <c r="ASI27"/>
      <c r="ASJ27"/>
      <c r="ASK27"/>
      <c r="ASL27"/>
      <c r="ASM27"/>
      <c r="ASN27"/>
      <c r="ASO27"/>
      <c r="ASP27"/>
      <c r="ASQ27"/>
      <c r="ASR27"/>
      <c r="ASS27"/>
      <c r="AST27"/>
      <c r="ASU27"/>
      <c r="ASV27"/>
      <c r="ASW27"/>
      <c r="ASX27"/>
      <c r="ASY27"/>
      <c r="ASZ27"/>
      <c r="ATA27"/>
      <c r="ATB27"/>
      <c r="ATC27"/>
      <c r="ATD27"/>
      <c r="ATE27"/>
      <c r="ATF27"/>
      <c r="ATG27"/>
      <c r="ATH27"/>
      <c r="ATI27"/>
      <c r="ATJ27"/>
      <c r="ATK27"/>
      <c r="ATL27"/>
      <c r="ATM27"/>
      <c r="ATN27"/>
      <c r="ATO27"/>
      <c r="ATP27"/>
      <c r="ATQ27"/>
      <c r="ATR27"/>
      <c r="ATS27"/>
      <c r="ATT27"/>
      <c r="ATU27"/>
      <c r="ATV27"/>
      <c r="ATW27"/>
      <c r="ATX27"/>
      <c r="ATY27"/>
      <c r="ATZ27"/>
      <c r="AUA27"/>
      <c r="AUB27"/>
      <c r="AUC27"/>
      <c r="AUD27"/>
      <c r="AUE27"/>
      <c r="AUF27"/>
      <c r="AUG27"/>
      <c r="AUH27"/>
      <c r="AUI27"/>
      <c r="AUJ27"/>
      <c r="AUK27"/>
      <c r="AUL27"/>
      <c r="AUM27"/>
      <c r="AUN27"/>
      <c r="AUO27"/>
      <c r="AUP27"/>
      <c r="AUQ27"/>
      <c r="AUR27"/>
      <c r="AUS27"/>
      <c r="AUT27"/>
      <c r="AUU27"/>
      <c r="AUV27"/>
      <c r="AUW27"/>
      <c r="AUX27"/>
      <c r="AUY27"/>
      <c r="AUZ27"/>
      <c r="AVA27"/>
      <c r="AVB27"/>
      <c r="AVC27"/>
      <c r="AVD27"/>
      <c r="AVE27"/>
      <c r="AVF27"/>
      <c r="AVG27"/>
      <c r="AVH27"/>
      <c r="AVI27"/>
      <c r="AVJ27"/>
      <c r="AVK27"/>
      <c r="AVL27"/>
      <c r="AVM27"/>
      <c r="AVN27"/>
      <c r="AVO27"/>
      <c r="AVP27"/>
      <c r="AVQ27"/>
      <c r="AVR27"/>
      <c r="AVS27"/>
      <c r="AVT27"/>
      <c r="AVU27"/>
      <c r="AVV27"/>
      <c r="AVW27"/>
      <c r="AVX27"/>
      <c r="AVY27"/>
      <c r="AVZ27"/>
      <c r="AWA27"/>
      <c r="AWB27"/>
      <c r="AWC27"/>
      <c r="AWD27"/>
      <c r="AWE27"/>
      <c r="AWF27"/>
      <c r="AWG27"/>
      <c r="AWH27"/>
      <c r="AWI27"/>
      <c r="AWJ27"/>
      <c r="AWK27"/>
      <c r="AWL27"/>
      <c r="AWM27"/>
      <c r="AWN27"/>
      <c r="AWO27"/>
      <c r="AWP27"/>
      <c r="AWQ27"/>
      <c r="AWR27"/>
      <c r="AWS27"/>
      <c r="AWT27"/>
      <c r="AWU27"/>
      <c r="AWV27"/>
      <c r="AWW27"/>
      <c r="AWX27"/>
      <c r="AWY27"/>
      <c r="AWZ27"/>
      <c r="AXA27"/>
      <c r="AXB27"/>
      <c r="AXC27"/>
      <c r="AXD27"/>
      <c r="AXE27"/>
      <c r="AXF27"/>
      <c r="AXG27"/>
      <c r="AXH27"/>
      <c r="AXI27"/>
      <c r="AXJ27"/>
      <c r="AXK27"/>
      <c r="AXL27"/>
      <c r="AXM27"/>
      <c r="AXN27"/>
      <c r="AXO27"/>
      <c r="AXP27"/>
      <c r="AXQ27"/>
      <c r="AXR27"/>
      <c r="AXS27"/>
      <c r="AXT27"/>
      <c r="AXU27"/>
      <c r="AXV27"/>
      <c r="AXW27"/>
      <c r="AXX27"/>
      <c r="AXY27"/>
      <c r="AXZ27"/>
      <c r="AYA27"/>
      <c r="AYB27"/>
      <c r="AYC27"/>
      <c r="AYD27"/>
      <c r="AYE27"/>
      <c r="AYF27"/>
      <c r="AYG27"/>
      <c r="AYH27"/>
      <c r="AYI27"/>
      <c r="AYJ27"/>
      <c r="AYK27"/>
      <c r="AYL27"/>
      <c r="AYM27"/>
      <c r="AYN27"/>
      <c r="AYO27"/>
      <c r="AYP27"/>
      <c r="AYQ27"/>
      <c r="AYR27"/>
      <c r="AYS27"/>
      <c r="AYT27"/>
      <c r="AYU27"/>
      <c r="AYV27"/>
      <c r="AYW27"/>
      <c r="AYX27"/>
      <c r="AYY27"/>
      <c r="AYZ27"/>
      <c r="AZA27"/>
      <c r="AZB27"/>
      <c r="AZC27"/>
      <c r="AZD27"/>
      <c r="AZE27"/>
      <c r="AZF27"/>
      <c r="AZG27"/>
      <c r="AZH27"/>
      <c r="AZI27"/>
      <c r="AZJ27"/>
      <c r="AZK27"/>
      <c r="AZL27"/>
      <c r="AZM27"/>
      <c r="AZN27"/>
      <c r="AZO27"/>
      <c r="AZP27"/>
      <c r="AZQ27"/>
      <c r="AZR27"/>
      <c r="AZS27"/>
      <c r="AZT27"/>
      <c r="AZU27"/>
      <c r="AZV27"/>
      <c r="AZW27"/>
      <c r="AZX27"/>
      <c r="AZY27"/>
      <c r="AZZ27"/>
      <c r="BAA27"/>
      <c r="BAB27"/>
      <c r="BAC27"/>
      <c r="BAD27"/>
      <c r="BAE27"/>
      <c r="BAF27"/>
      <c r="BAG27"/>
      <c r="BAH27"/>
      <c r="BAI27"/>
      <c r="BAJ27"/>
      <c r="BAK27"/>
      <c r="BAL27"/>
      <c r="BAM27"/>
      <c r="BAN27"/>
      <c r="BAO27"/>
      <c r="BAP27"/>
      <c r="BAQ27"/>
      <c r="BAR27"/>
      <c r="BAS27"/>
      <c r="BAT27"/>
      <c r="BAU27"/>
      <c r="BAV27"/>
      <c r="BAW27"/>
      <c r="BAX27"/>
      <c r="BAY27"/>
      <c r="BAZ27"/>
      <c r="BBA27"/>
      <c r="BBB27"/>
      <c r="BBC27"/>
      <c r="BBD27"/>
      <c r="BBE27"/>
      <c r="BBF27"/>
      <c r="BBG27"/>
      <c r="BBH27"/>
      <c r="BBI27"/>
      <c r="BBJ27"/>
      <c r="BBK27"/>
      <c r="BBL27"/>
      <c r="BBM27"/>
      <c r="BBN27"/>
      <c r="BBO27"/>
      <c r="BBP27"/>
      <c r="BBQ27"/>
      <c r="BBR27"/>
      <c r="BBS27"/>
      <c r="BBT27"/>
      <c r="BBU27"/>
      <c r="BBV27"/>
      <c r="BBW27"/>
      <c r="BBX27"/>
      <c r="BBY27"/>
      <c r="BBZ27"/>
      <c r="BCA27"/>
      <c r="BCB27"/>
      <c r="BCC27"/>
      <c r="BCD27"/>
      <c r="BCE27"/>
      <c r="BCF27"/>
      <c r="BCG27"/>
      <c r="BCH27"/>
      <c r="BCI27"/>
      <c r="BCJ27"/>
      <c r="BCK27"/>
      <c r="BCL27"/>
      <c r="BCM27"/>
      <c r="BCN27"/>
      <c r="BCO27"/>
      <c r="BCP27"/>
      <c r="BCQ27"/>
      <c r="BCR27"/>
      <c r="BCS27"/>
      <c r="BCT27"/>
      <c r="BCU27"/>
      <c r="BCV27"/>
      <c r="BCW27"/>
      <c r="BCX27"/>
      <c r="BCY27"/>
      <c r="BCZ27"/>
      <c r="BDA27"/>
      <c r="BDB27"/>
      <c r="BDC27"/>
      <c r="BDD27"/>
      <c r="BDE27"/>
      <c r="BDF27"/>
      <c r="BDG27"/>
      <c r="BDH27"/>
      <c r="BDI27"/>
      <c r="BDJ27"/>
      <c r="BDK27"/>
      <c r="BDL27"/>
      <c r="BDM27"/>
      <c r="BDN27"/>
      <c r="BDO27"/>
      <c r="BDP27"/>
      <c r="BDQ27"/>
      <c r="BDR27"/>
      <c r="BDS27"/>
      <c r="BDT27"/>
      <c r="BDU27"/>
      <c r="BDV27"/>
      <c r="BDW27"/>
      <c r="BDX27"/>
      <c r="BDY27"/>
      <c r="BDZ27"/>
      <c r="BEA27"/>
      <c r="BEB27"/>
      <c r="BEC27"/>
      <c r="BED27"/>
      <c r="BEE27"/>
      <c r="BEF27"/>
      <c r="BEG27"/>
      <c r="BEH27"/>
      <c r="BEI27"/>
      <c r="BEJ27"/>
      <c r="BEK27"/>
      <c r="BEL27"/>
      <c r="BEM27"/>
      <c r="BEN27"/>
      <c r="BEO27"/>
      <c r="BEP27"/>
      <c r="BEQ27"/>
      <c r="BER27"/>
      <c r="BES27"/>
      <c r="BET27"/>
      <c r="BEU27"/>
      <c r="BEV27"/>
      <c r="BEW27"/>
      <c r="BEX27"/>
      <c r="BEY27"/>
      <c r="BEZ27"/>
      <c r="BFA27"/>
      <c r="BFB27"/>
      <c r="BFC27"/>
      <c r="BFD27"/>
      <c r="BFE27"/>
      <c r="BFF27"/>
      <c r="BFG27"/>
      <c r="BFH27"/>
      <c r="BFI27"/>
      <c r="BFJ27"/>
      <c r="BFK27"/>
      <c r="BFL27"/>
      <c r="BFM27"/>
      <c r="BFN27"/>
      <c r="BFO27"/>
      <c r="BFP27"/>
      <c r="BFQ27"/>
      <c r="BFR27"/>
      <c r="BFS27"/>
      <c r="BFT27"/>
      <c r="BFU27"/>
      <c r="BFV27"/>
      <c r="BFW27"/>
      <c r="BFX27"/>
      <c r="BFY27"/>
      <c r="BFZ27"/>
      <c r="BGA27"/>
      <c r="BGB27"/>
      <c r="BGC27"/>
      <c r="BGD27"/>
      <c r="BGE27"/>
      <c r="BGF27"/>
      <c r="BGG27"/>
      <c r="BGH27"/>
      <c r="BGI27"/>
      <c r="BGJ27"/>
      <c r="BGK27"/>
      <c r="BGL27"/>
      <c r="BGM27"/>
      <c r="BGN27"/>
      <c r="BGO27"/>
      <c r="BGP27"/>
      <c r="BGQ27"/>
      <c r="BGR27"/>
      <c r="BGS27"/>
      <c r="BGT27"/>
      <c r="BGU27"/>
      <c r="BGV27"/>
      <c r="BGW27"/>
      <c r="BGX27"/>
      <c r="BGY27"/>
      <c r="BGZ27"/>
      <c r="BHA27"/>
      <c r="BHB27"/>
      <c r="BHC27"/>
      <c r="BHD27"/>
      <c r="BHE27"/>
      <c r="BHF27"/>
      <c r="BHG27"/>
      <c r="BHH27"/>
      <c r="BHI27"/>
      <c r="BHJ27"/>
      <c r="BHK27"/>
      <c r="BHL27"/>
      <c r="BHM27"/>
      <c r="BHN27"/>
      <c r="BHO27"/>
      <c r="BHP27"/>
      <c r="BHQ27"/>
      <c r="BHR27"/>
      <c r="BHS27"/>
      <c r="BHT27"/>
      <c r="BHU27"/>
      <c r="BHV27"/>
      <c r="BHW27"/>
      <c r="BHX27"/>
      <c r="BHY27"/>
      <c r="BHZ27"/>
      <c r="BIA27"/>
      <c r="BIB27"/>
      <c r="BIC27"/>
      <c r="BID27"/>
      <c r="BIE27"/>
      <c r="BIF27"/>
      <c r="BIG27"/>
      <c r="BIH27"/>
      <c r="BII27"/>
      <c r="BIJ27"/>
      <c r="BIK27"/>
      <c r="BIL27"/>
      <c r="BIM27"/>
      <c r="BIN27"/>
      <c r="BIO27"/>
      <c r="BIP27"/>
      <c r="BIQ27"/>
      <c r="BIR27"/>
      <c r="BIS27"/>
      <c r="BIT27"/>
      <c r="BIU27"/>
      <c r="BIV27"/>
      <c r="BIW27"/>
      <c r="BIX27"/>
      <c r="BIY27"/>
      <c r="BIZ27"/>
      <c r="BJA27"/>
      <c r="BJB27"/>
      <c r="BJC27"/>
      <c r="BJD27"/>
      <c r="BJE27"/>
      <c r="BJF27"/>
      <c r="BJG27"/>
      <c r="BJH27"/>
      <c r="BJI27"/>
      <c r="BJJ27"/>
      <c r="BJK27"/>
      <c r="BJL27"/>
      <c r="BJM27"/>
      <c r="BJN27"/>
      <c r="BJO27"/>
      <c r="BJP27"/>
      <c r="BJQ27"/>
      <c r="BJR27"/>
      <c r="BJS27"/>
      <c r="BJT27"/>
      <c r="BJU27"/>
      <c r="BJV27"/>
      <c r="BJW27"/>
      <c r="BJX27"/>
      <c r="BJY27"/>
      <c r="BJZ27"/>
      <c r="BKA27"/>
      <c r="BKB27"/>
      <c r="BKC27"/>
      <c r="BKD27"/>
      <c r="BKE27"/>
      <c r="BKF27"/>
      <c r="BKG27"/>
      <c r="BKH27"/>
      <c r="BKI27"/>
      <c r="BKJ27"/>
      <c r="BKK27"/>
      <c r="BKL27"/>
      <c r="BKM27"/>
      <c r="BKN27"/>
      <c r="BKO27"/>
      <c r="BKP27"/>
      <c r="BKQ27"/>
      <c r="BKR27"/>
      <c r="BKS27"/>
      <c r="BKT27"/>
      <c r="BKU27"/>
      <c r="BKV27"/>
      <c r="BKW27"/>
      <c r="BKX27"/>
      <c r="BKY27"/>
      <c r="BKZ27"/>
      <c r="BLA27"/>
      <c r="BLB27"/>
      <c r="BLC27"/>
      <c r="BLD27"/>
      <c r="BLE27"/>
      <c r="BLF27"/>
      <c r="BLG27"/>
      <c r="BLH27"/>
      <c r="BLI27"/>
      <c r="BLJ27"/>
      <c r="BLK27"/>
      <c r="BLL27"/>
      <c r="BLM27"/>
      <c r="BLN27"/>
      <c r="BLO27"/>
      <c r="BLP27"/>
      <c r="BLQ27"/>
      <c r="BLR27"/>
      <c r="BLS27"/>
      <c r="BLT27"/>
      <c r="BLU27"/>
      <c r="BLV27"/>
      <c r="BLW27"/>
      <c r="BLX27"/>
      <c r="BLY27"/>
      <c r="BLZ27"/>
      <c r="BMA27"/>
      <c r="BMB27"/>
      <c r="BMC27"/>
      <c r="BMD27"/>
      <c r="BME27"/>
      <c r="BMF27"/>
      <c r="BMG27"/>
      <c r="BMH27"/>
      <c r="BMI27"/>
      <c r="BMJ27"/>
      <c r="BMK27"/>
      <c r="BML27"/>
      <c r="BMM27"/>
      <c r="BMN27"/>
      <c r="BMO27"/>
      <c r="BMP27"/>
      <c r="BMQ27"/>
      <c r="BMR27"/>
      <c r="BMS27"/>
      <c r="BMT27"/>
      <c r="BMU27"/>
      <c r="BMV27"/>
      <c r="BMW27"/>
      <c r="BMX27"/>
      <c r="BMY27"/>
      <c r="BMZ27"/>
      <c r="BNA27"/>
      <c r="BNB27"/>
      <c r="BNC27"/>
      <c r="BND27"/>
      <c r="BNE27"/>
      <c r="BNF27"/>
      <c r="BNG27"/>
      <c r="BNH27"/>
      <c r="BNI27"/>
      <c r="BNJ27"/>
      <c r="BNK27"/>
      <c r="BNL27"/>
      <c r="BNM27"/>
      <c r="BNN27"/>
      <c r="BNO27"/>
      <c r="BNP27"/>
      <c r="BNQ27"/>
      <c r="BNR27"/>
      <c r="BNS27"/>
      <c r="BNT27"/>
      <c r="BNU27"/>
      <c r="BNV27"/>
      <c r="BNW27"/>
      <c r="BNX27"/>
      <c r="BNY27"/>
      <c r="BNZ27"/>
      <c r="BOA27"/>
      <c r="BOB27"/>
      <c r="BOC27"/>
      <c r="BOD27"/>
      <c r="BOE27"/>
      <c r="BOF27"/>
      <c r="BOG27"/>
      <c r="BOH27"/>
      <c r="BOI27"/>
      <c r="BOJ27"/>
      <c r="BOK27"/>
      <c r="BOL27"/>
      <c r="BOM27"/>
      <c r="BON27"/>
      <c r="BOO27"/>
      <c r="BOP27"/>
      <c r="BOQ27"/>
      <c r="BOR27"/>
      <c r="BOS27"/>
      <c r="BOT27"/>
      <c r="BOU27"/>
      <c r="BOV27"/>
      <c r="BOW27"/>
      <c r="BOX27"/>
      <c r="BOY27"/>
      <c r="BOZ27"/>
      <c r="BPA27"/>
      <c r="BPB27"/>
      <c r="BPC27"/>
      <c r="BPD27"/>
      <c r="BPE27"/>
      <c r="BPF27"/>
      <c r="BPG27"/>
      <c r="BPH27"/>
      <c r="BPI27"/>
      <c r="BPJ27"/>
      <c r="BPK27"/>
      <c r="BPL27"/>
      <c r="BPM27"/>
      <c r="BPN27"/>
      <c r="BPO27"/>
      <c r="BPP27"/>
      <c r="BPQ27"/>
      <c r="BPR27"/>
      <c r="BPS27"/>
      <c r="BPT27"/>
      <c r="BPU27"/>
      <c r="BPV27"/>
      <c r="BPW27"/>
      <c r="BPX27"/>
      <c r="BPY27"/>
      <c r="BPZ27"/>
      <c r="BQA27"/>
      <c r="BQB27"/>
      <c r="BQC27"/>
      <c r="BQD27"/>
      <c r="BQE27"/>
      <c r="BQF27"/>
      <c r="BQG27"/>
      <c r="BQH27"/>
      <c r="BQI27"/>
      <c r="BQJ27"/>
      <c r="BQK27"/>
      <c r="BQL27"/>
      <c r="BQM27"/>
      <c r="BQN27"/>
      <c r="BQO27"/>
      <c r="BQP27"/>
      <c r="BQQ27"/>
      <c r="BQR27"/>
      <c r="BQS27"/>
      <c r="BQT27"/>
      <c r="BQU27"/>
      <c r="BQV27"/>
      <c r="BQW27"/>
      <c r="BQX27"/>
      <c r="BQY27"/>
      <c r="BQZ27"/>
      <c r="BRA27"/>
      <c r="BRB27"/>
      <c r="BRC27"/>
    </row>
    <row r="28" spans="1:1823" s="44" customFormat="1" ht="14.6" x14ac:dyDescent="0.4">
      <c r="A28" s="50" t="s">
        <v>31</v>
      </c>
      <c r="B28" s="48" t="s">
        <v>20</v>
      </c>
      <c r="C28" s="63">
        <v>0</v>
      </c>
      <c r="D28" s="63">
        <v>0</v>
      </c>
      <c r="E28" s="63">
        <v>64613</v>
      </c>
      <c r="F28" s="123">
        <v>115315.68</v>
      </c>
      <c r="G28" s="51">
        <v>134049.85999999999</v>
      </c>
      <c r="H28" s="63">
        <v>238450</v>
      </c>
      <c r="I28" s="38">
        <f t="shared" si="1"/>
        <v>552428.54</v>
      </c>
      <c r="J28" s="54"/>
      <c r="K28" s="69"/>
      <c r="M28" s="43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  <c r="AMK28"/>
      <c r="AML28"/>
      <c r="AMM28"/>
      <c r="AMN28"/>
      <c r="AMO28"/>
      <c r="AMP28"/>
      <c r="AMQ28"/>
      <c r="AMR28"/>
      <c r="AMS28"/>
      <c r="AMT28"/>
      <c r="AMU28"/>
      <c r="AMV28"/>
      <c r="AMW28"/>
      <c r="AMX28"/>
      <c r="AMY28"/>
      <c r="AMZ28"/>
      <c r="ANA28"/>
      <c r="ANB28"/>
      <c r="ANC28"/>
      <c r="AND28"/>
      <c r="ANE28"/>
      <c r="ANF28"/>
      <c r="ANG28"/>
      <c r="ANH28"/>
      <c r="ANI28"/>
      <c r="ANJ28"/>
      <c r="ANK28"/>
      <c r="ANL28"/>
      <c r="ANM28"/>
      <c r="ANN28"/>
      <c r="ANO28"/>
      <c r="ANP28"/>
      <c r="ANQ28"/>
      <c r="ANR28"/>
      <c r="ANS28"/>
      <c r="ANT28"/>
      <c r="ANU28"/>
      <c r="ANV28"/>
      <c r="ANW28"/>
      <c r="ANX28"/>
      <c r="ANY28"/>
      <c r="ANZ28"/>
      <c r="AOA28"/>
      <c r="AOB28"/>
      <c r="AOC28"/>
      <c r="AOD28"/>
      <c r="AOE28"/>
      <c r="AOF28"/>
      <c r="AOG28"/>
      <c r="AOH28"/>
      <c r="AOI28"/>
      <c r="AOJ28"/>
      <c r="AOK28"/>
      <c r="AOL28"/>
      <c r="AOM28"/>
      <c r="AON28"/>
      <c r="AOO28"/>
      <c r="AOP28"/>
      <c r="AOQ28"/>
      <c r="AOR28"/>
      <c r="AOS28"/>
      <c r="AOT28"/>
      <c r="AOU28"/>
      <c r="AOV28"/>
      <c r="AOW28"/>
      <c r="AOX28"/>
      <c r="AOY28"/>
      <c r="AOZ28"/>
      <c r="APA28"/>
      <c r="APB28"/>
      <c r="APC28"/>
      <c r="APD28"/>
      <c r="APE28"/>
      <c r="APF28"/>
      <c r="APG28"/>
      <c r="APH28"/>
      <c r="API28"/>
      <c r="APJ28"/>
      <c r="APK28"/>
      <c r="APL28"/>
      <c r="APM28"/>
      <c r="APN28"/>
      <c r="APO28"/>
      <c r="APP28"/>
      <c r="APQ28"/>
      <c r="APR28"/>
      <c r="APS28"/>
      <c r="APT28"/>
      <c r="APU28"/>
      <c r="APV28"/>
      <c r="APW28"/>
      <c r="APX28"/>
      <c r="APY28"/>
      <c r="APZ28"/>
      <c r="AQA28"/>
      <c r="AQB28"/>
      <c r="AQC28"/>
      <c r="AQD28"/>
      <c r="AQE28"/>
      <c r="AQF28"/>
      <c r="AQG28"/>
      <c r="AQH28"/>
      <c r="AQI28"/>
      <c r="AQJ28"/>
      <c r="AQK28"/>
      <c r="AQL28"/>
      <c r="AQM28"/>
      <c r="AQN28"/>
      <c r="AQO28"/>
      <c r="AQP28"/>
      <c r="AQQ28"/>
      <c r="AQR28"/>
      <c r="AQS28"/>
      <c r="AQT28"/>
      <c r="AQU28"/>
      <c r="AQV28"/>
      <c r="AQW28"/>
      <c r="AQX28"/>
      <c r="AQY28"/>
      <c r="AQZ28"/>
      <c r="ARA28"/>
      <c r="ARB28"/>
      <c r="ARC28"/>
      <c r="ARD28"/>
      <c r="ARE28"/>
      <c r="ARF28"/>
      <c r="ARG28"/>
      <c r="ARH28"/>
      <c r="ARI28"/>
      <c r="ARJ28"/>
      <c r="ARK28"/>
      <c r="ARL28"/>
      <c r="ARM28"/>
      <c r="ARN28"/>
      <c r="ARO28"/>
      <c r="ARP28"/>
      <c r="ARQ28"/>
      <c r="ARR28"/>
      <c r="ARS28"/>
      <c r="ART28"/>
      <c r="ARU28"/>
      <c r="ARV28"/>
      <c r="ARW28"/>
      <c r="ARX28"/>
      <c r="ARY28"/>
      <c r="ARZ28"/>
      <c r="ASA28"/>
      <c r="ASB28"/>
      <c r="ASC28"/>
      <c r="ASD28"/>
      <c r="ASE28"/>
      <c r="ASF28"/>
      <c r="ASG28"/>
      <c r="ASH28"/>
      <c r="ASI28"/>
      <c r="ASJ28"/>
      <c r="ASK28"/>
      <c r="ASL28"/>
      <c r="ASM28"/>
      <c r="ASN28"/>
      <c r="ASO28"/>
      <c r="ASP28"/>
      <c r="ASQ28"/>
      <c r="ASR28"/>
      <c r="ASS28"/>
      <c r="AST28"/>
      <c r="ASU28"/>
      <c r="ASV28"/>
      <c r="ASW28"/>
      <c r="ASX28"/>
      <c r="ASY28"/>
      <c r="ASZ28"/>
      <c r="ATA28"/>
      <c r="ATB28"/>
      <c r="ATC28"/>
      <c r="ATD28"/>
      <c r="ATE28"/>
      <c r="ATF28"/>
      <c r="ATG28"/>
      <c r="ATH28"/>
      <c r="ATI28"/>
      <c r="ATJ28"/>
      <c r="ATK28"/>
      <c r="ATL28"/>
      <c r="ATM28"/>
      <c r="ATN28"/>
      <c r="ATO28"/>
      <c r="ATP28"/>
      <c r="ATQ28"/>
      <c r="ATR28"/>
      <c r="ATS28"/>
      <c r="ATT28"/>
      <c r="ATU28"/>
      <c r="ATV28"/>
      <c r="ATW28"/>
      <c r="ATX28"/>
      <c r="ATY28"/>
      <c r="ATZ28"/>
      <c r="AUA28"/>
      <c r="AUB28"/>
      <c r="AUC28"/>
      <c r="AUD28"/>
      <c r="AUE28"/>
      <c r="AUF28"/>
      <c r="AUG28"/>
      <c r="AUH28"/>
      <c r="AUI28"/>
      <c r="AUJ28"/>
      <c r="AUK28"/>
      <c r="AUL28"/>
      <c r="AUM28"/>
      <c r="AUN28"/>
      <c r="AUO28"/>
      <c r="AUP28"/>
      <c r="AUQ28"/>
      <c r="AUR28"/>
      <c r="AUS28"/>
      <c r="AUT28"/>
      <c r="AUU28"/>
      <c r="AUV28"/>
      <c r="AUW28"/>
      <c r="AUX28"/>
      <c r="AUY28"/>
      <c r="AUZ28"/>
      <c r="AVA28"/>
      <c r="AVB28"/>
      <c r="AVC28"/>
      <c r="AVD28"/>
      <c r="AVE28"/>
      <c r="AVF28"/>
      <c r="AVG28"/>
      <c r="AVH28"/>
      <c r="AVI28"/>
      <c r="AVJ28"/>
      <c r="AVK28"/>
      <c r="AVL28"/>
      <c r="AVM28"/>
      <c r="AVN28"/>
      <c r="AVO28"/>
      <c r="AVP28"/>
      <c r="AVQ28"/>
      <c r="AVR28"/>
      <c r="AVS28"/>
      <c r="AVT28"/>
      <c r="AVU28"/>
      <c r="AVV28"/>
      <c r="AVW28"/>
      <c r="AVX28"/>
      <c r="AVY28"/>
      <c r="AVZ28"/>
      <c r="AWA28"/>
      <c r="AWB28"/>
      <c r="AWC28"/>
      <c r="AWD28"/>
      <c r="AWE28"/>
      <c r="AWF28"/>
      <c r="AWG28"/>
      <c r="AWH28"/>
      <c r="AWI28"/>
      <c r="AWJ28"/>
      <c r="AWK28"/>
      <c r="AWL28"/>
      <c r="AWM28"/>
      <c r="AWN28"/>
      <c r="AWO28"/>
      <c r="AWP28"/>
      <c r="AWQ28"/>
      <c r="AWR28"/>
      <c r="AWS28"/>
      <c r="AWT28"/>
      <c r="AWU28"/>
      <c r="AWV28"/>
      <c r="AWW28"/>
      <c r="AWX28"/>
      <c r="AWY28"/>
      <c r="AWZ28"/>
      <c r="AXA28"/>
      <c r="AXB28"/>
      <c r="AXC28"/>
      <c r="AXD28"/>
      <c r="AXE28"/>
      <c r="AXF28"/>
      <c r="AXG28"/>
      <c r="AXH28"/>
      <c r="AXI28"/>
      <c r="AXJ28"/>
      <c r="AXK28"/>
      <c r="AXL28"/>
      <c r="AXM28"/>
      <c r="AXN28"/>
      <c r="AXO28"/>
      <c r="AXP28"/>
      <c r="AXQ28"/>
      <c r="AXR28"/>
      <c r="AXS28"/>
      <c r="AXT28"/>
      <c r="AXU28"/>
      <c r="AXV28"/>
      <c r="AXW28"/>
      <c r="AXX28"/>
      <c r="AXY28"/>
      <c r="AXZ28"/>
      <c r="AYA28"/>
      <c r="AYB28"/>
      <c r="AYC28"/>
      <c r="AYD28"/>
      <c r="AYE28"/>
      <c r="AYF28"/>
      <c r="AYG28"/>
      <c r="AYH28"/>
      <c r="AYI28"/>
      <c r="AYJ28"/>
      <c r="AYK28"/>
      <c r="AYL28"/>
      <c r="AYM28"/>
      <c r="AYN28"/>
      <c r="AYO28"/>
      <c r="AYP28"/>
      <c r="AYQ28"/>
      <c r="AYR28"/>
      <c r="AYS28"/>
      <c r="AYT28"/>
      <c r="AYU28"/>
      <c r="AYV28"/>
      <c r="AYW28"/>
      <c r="AYX28"/>
      <c r="AYY28"/>
      <c r="AYZ28"/>
      <c r="AZA28"/>
      <c r="AZB28"/>
      <c r="AZC28"/>
      <c r="AZD28"/>
      <c r="AZE28"/>
      <c r="AZF28"/>
      <c r="AZG28"/>
      <c r="AZH28"/>
      <c r="AZI28"/>
      <c r="AZJ28"/>
      <c r="AZK28"/>
      <c r="AZL28"/>
      <c r="AZM28"/>
      <c r="AZN28"/>
      <c r="AZO28"/>
      <c r="AZP28"/>
      <c r="AZQ28"/>
      <c r="AZR28"/>
      <c r="AZS28"/>
      <c r="AZT28"/>
      <c r="AZU28"/>
      <c r="AZV28"/>
      <c r="AZW28"/>
      <c r="AZX28"/>
      <c r="AZY28"/>
      <c r="AZZ28"/>
      <c r="BAA28"/>
      <c r="BAB28"/>
      <c r="BAC28"/>
      <c r="BAD28"/>
      <c r="BAE28"/>
      <c r="BAF28"/>
      <c r="BAG28"/>
      <c r="BAH28"/>
      <c r="BAI28"/>
      <c r="BAJ28"/>
      <c r="BAK28"/>
      <c r="BAL28"/>
      <c r="BAM28"/>
      <c r="BAN28"/>
      <c r="BAO28"/>
      <c r="BAP28"/>
      <c r="BAQ28"/>
      <c r="BAR28"/>
      <c r="BAS28"/>
      <c r="BAT28"/>
      <c r="BAU28"/>
      <c r="BAV28"/>
      <c r="BAW28"/>
      <c r="BAX28"/>
      <c r="BAY28"/>
      <c r="BAZ28"/>
      <c r="BBA28"/>
      <c r="BBB28"/>
      <c r="BBC28"/>
      <c r="BBD28"/>
      <c r="BBE28"/>
      <c r="BBF28"/>
      <c r="BBG28"/>
      <c r="BBH28"/>
      <c r="BBI28"/>
      <c r="BBJ28"/>
      <c r="BBK28"/>
      <c r="BBL28"/>
      <c r="BBM28"/>
      <c r="BBN28"/>
      <c r="BBO28"/>
      <c r="BBP28"/>
      <c r="BBQ28"/>
      <c r="BBR28"/>
      <c r="BBS28"/>
      <c r="BBT28"/>
      <c r="BBU28"/>
      <c r="BBV28"/>
      <c r="BBW28"/>
      <c r="BBX28"/>
      <c r="BBY28"/>
      <c r="BBZ28"/>
      <c r="BCA28"/>
      <c r="BCB28"/>
      <c r="BCC28"/>
      <c r="BCD28"/>
      <c r="BCE28"/>
      <c r="BCF28"/>
      <c r="BCG28"/>
      <c r="BCH28"/>
      <c r="BCI28"/>
      <c r="BCJ28"/>
      <c r="BCK28"/>
      <c r="BCL28"/>
      <c r="BCM28"/>
      <c r="BCN28"/>
      <c r="BCO28"/>
      <c r="BCP28"/>
      <c r="BCQ28"/>
      <c r="BCR28"/>
      <c r="BCS28"/>
      <c r="BCT28"/>
      <c r="BCU28"/>
      <c r="BCV28"/>
      <c r="BCW28"/>
      <c r="BCX28"/>
      <c r="BCY28"/>
      <c r="BCZ28"/>
      <c r="BDA28"/>
      <c r="BDB28"/>
      <c r="BDC28"/>
      <c r="BDD28"/>
      <c r="BDE28"/>
      <c r="BDF28"/>
      <c r="BDG28"/>
      <c r="BDH28"/>
      <c r="BDI28"/>
      <c r="BDJ28"/>
      <c r="BDK28"/>
      <c r="BDL28"/>
      <c r="BDM28"/>
      <c r="BDN28"/>
      <c r="BDO28"/>
      <c r="BDP28"/>
      <c r="BDQ28"/>
      <c r="BDR28"/>
      <c r="BDS28"/>
      <c r="BDT28"/>
      <c r="BDU28"/>
      <c r="BDV28"/>
      <c r="BDW28"/>
      <c r="BDX28"/>
      <c r="BDY28"/>
      <c r="BDZ28"/>
      <c r="BEA28"/>
      <c r="BEB28"/>
      <c r="BEC28"/>
      <c r="BED28"/>
      <c r="BEE28"/>
      <c r="BEF28"/>
      <c r="BEG28"/>
      <c r="BEH28"/>
      <c r="BEI28"/>
      <c r="BEJ28"/>
      <c r="BEK28"/>
      <c r="BEL28"/>
      <c r="BEM28"/>
      <c r="BEN28"/>
      <c r="BEO28"/>
      <c r="BEP28"/>
      <c r="BEQ28"/>
      <c r="BER28"/>
      <c r="BES28"/>
      <c r="BET28"/>
      <c r="BEU28"/>
      <c r="BEV28"/>
      <c r="BEW28"/>
      <c r="BEX28"/>
      <c r="BEY28"/>
      <c r="BEZ28"/>
      <c r="BFA28"/>
      <c r="BFB28"/>
      <c r="BFC28"/>
      <c r="BFD28"/>
      <c r="BFE28"/>
      <c r="BFF28"/>
      <c r="BFG28"/>
      <c r="BFH28"/>
      <c r="BFI28"/>
      <c r="BFJ28"/>
      <c r="BFK28"/>
      <c r="BFL28"/>
      <c r="BFM28"/>
      <c r="BFN28"/>
      <c r="BFO28"/>
      <c r="BFP28"/>
      <c r="BFQ28"/>
      <c r="BFR28"/>
      <c r="BFS28"/>
      <c r="BFT28"/>
      <c r="BFU28"/>
      <c r="BFV28"/>
      <c r="BFW28"/>
      <c r="BFX28"/>
      <c r="BFY28"/>
      <c r="BFZ28"/>
      <c r="BGA28"/>
      <c r="BGB28"/>
      <c r="BGC28"/>
      <c r="BGD28"/>
      <c r="BGE28"/>
      <c r="BGF28"/>
      <c r="BGG28"/>
      <c r="BGH28"/>
      <c r="BGI28"/>
      <c r="BGJ28"/>
      <c r="BGK28"/>
      <c r="BGL28"/>
      <c r="BGM28"/>
      <c r="BGN28"/>
      <c r="BGO28"/>
      <c r="BGP28"/>
      <c r="BGQ28"/>
      <c r="BGR28"/>
      <c r="BGS28"/>
      <c r="BGT28"/>
      <c r="BGU28"/>
      <c r="BGV28"/>
      <c r="BGW28"/>
      <c r="BGX28"/>
      <c r="BGY28"/>
      <c r="BGZ28"/>
      <c r="BHA28"/>
      <c r="BHB28"/>
      <c r="BHC28"/>
      <c r="BHD28"/>
      <c r="BHE28"/>
      <c r="BHF28"/>
      <c r="BHG28"/>
      <c r="BHH28"/>
      <c r="BHI28"/>
      <c r="BHJ28"/>
      <c r="BHK28"/>
      <c r="BHL28"/>
      <c r="BHM28"/>
      <c r="BHN28"/>
      <c r="BHO28"/>
      <c r="BHP28"/>
      <c r="BHQ28"/>
      <c r="BHR28"/>
      <c r="BHS28"/>
      <c r="BHT28"/>
      <c r="BHU28"/>
      <c r="BHV28"/>
      <c r="BHW28"/>
      <c r="BHX28"/>
      <c r="BHY28"/>
      <c r="BHZ28"/>
      <c r="BIA28"/>
      <c r="BIB28"/>
      <c r="BIC28"/>
      <c r="BID28"/>
      <c r="BIE28"/>
      <c r="BIF28"/>
      <c r="BIG28"/>
      <c r="BIH28"/>
      <c r="BII28"/>
      <c r="BIJ28"/>
      <c r="BIK28"/>
      <c r="BIL28"/>
      <c r="BIM28"/>
      <c r="BIN28"/>
      <c r="BIO28"/>
      <c r="BIP28"/>
      <c r="BIQ28"/>
      <c r="BIR28"/>
      <c r="BIS28"/>
      <c r="BIT28"/>
      <c r="BIU28"/>
      <c r="BIV28"/>
      <c r="BIW28"/>
      <c r="BIX28"/>
      <c r="BIY28"/>
      <c r="BIZ28"/>
      <c r="BJA28"/>
      <c r="BJB28"/>
      <c r="BJC28"/>
      <c r="BJD28"/>
      <c r="BJE28"/>
      <c r="BJF28"/>
      <c r="BJG28"/>
      <c r="BJH28"/>
      <c r="BJI28"/>
      <c r="BJJ28"/>
      <c r="BJK28"/>
      <c r="BJL28"/>
      <c r="BJM28"/>
      <c r="BJN28"/>
      <c r="BJO28"/>
      <c r="BJP28"/>
      <c r="BJQ28"/>
      <c r="BJR28"/>
      <c r="BJS28"/>
      <c r="BJT28"/>
      <c r="BJU28"/>
      <c r="BJV28"/>
      <c r="BJW28"/>
      <c r="BJX28"/>
      <c r="BJY28"/>
      <c r="BJZ28"/>
      <c r="BKA28"/>
      <c r="BKB28"/>
      <c r="BKC28"/>
      <c r="BKD28"/>
      <c r="BKE28"/>
      <c r="BKF28"/>
      <c r="BKG28"/>
      <c r="BKH28"/>
      <c r="BKI28"/>
      <c r="BKJ28"/>
      <c r="BKK28"/>
      <c r="BKL28"/>
      <c r="BKM28"/>
      <c r="BKN28"/>
      <c r="BKO28"/>
      <c r="BKP28"/>
      <c r="BKQ28"/>
      <c r="BKR28"/>
      <c r="BKS28"/>
      <c r="BKT28"/>
      <c r="BKU28"/>
      <c r="BKV28"/>
      <c r="BKW28"/>
      <c r="BKX28"/>
      <c r="BKY28"/>
      <c r="BKZ28"/>
      <c r="BLA28"/>
      <c r="BLB28"/>
      <c r="BLC28"/>
      <c r="BLD28"/>
      <c r="BLE28"/>
      <c r="BLF28"/>
      <c r="BLG28"/>
      <c r="BLH28"/>
      <c r="BLI28"/>
      <c r="BLJ28"/>
      <c r="BLK28"/>
      <c r="BLL28"/>
      <c r="BLM28"/>
      <c r="BLN28"/>
      <c r="BLO28"/>
      <c r="BLP28"/>
      <c r="BLQ28"/>
      <c r="BLR28"/>
      <c r="BLS28"/>
      <c r="BLT28"/>
      <c r="BLU28"/>
      <c r="BLV28"/>
      <c r="BLW28"/>
      <c r="BLX28"/>
      <c r="BLY28"/>
      <c r="BLZ28"/>
      <c r="BMA28"/>
      <c r="BMB28"/>
      <c r="BMC28"/>
      <c r="BMD28"/>
      <c r="BME28"/>
      <c r="BMF28"/>
      <c r="BMG28"/>
      <c r="BMH28"/>
      <c r="BMI28"/>
      <c r="BMJ28"/>
      <c r="BMK28"/>
      <c r="BML28"/>
      <c r="BMM28"/>
      <c r="BMN28"/>
      <c r="BMO28"/>
      <c r="BMP28"/>
      <c r="BMQ28"/>
      <c r="BMR28"/>
      <c r="BMS28"/>
      <c r="BMT28"/>
      <c r="BMU28"/>
      <c r="BMV28"/>
      <c r="BMW28"/>
      <c r="BMX28"/>
      <c r="BMY28"/>
      <c r="BMZ28"/>
      <c r="BNA28"/>
      <c r="BNB28"/>
      <c r="BNC28"/>
      <c r="BND28"/>
      <c r="BNE28"/>
      <c r="BNF28"/>
      <c r="BNG28"/>
      <c r="BNH28"/>
      <c r="BNI28"/>
      <c r="BNJ28"/>
      <c r="BNK28"/>
      <c r="BNL28"/>
      <c r="BNM28"/>
      <c r="BNN28"/>
      <c r="BNO28"/>
      <c r="BNP28"/>
      <c r="BNQ28"/>
      <c r="BNR28"/>
      <c r="BNS28"/>
      <c r="BNT28"/>
      <c r="BNU28"/>
      <c r="BNV28"/>
      <c r="BNW28"/>
      <c r="BNX28"/>
      <c r="BNY28"/>
      <c r="BNZ28"/>
      <c r="BOA28"/>
      <c r="BOB28"/>
      <c r="BOC28"/>
      <c r="BOD28"/>
      <c r="BOE28"/>
      <c r="BOF28"/>
      <c r="BOG28"/>
      <c r="BOH28"/>
      <c r="BOI28"/>
      <c r="BOJ28"/>
      <c r="BOK28"/>
      <c r="BOL28"/>
      <c r="BOM28"/>
      <c r="BON28"/>
      <c r="BOO28"/>
      <c r="BOP28"/>
      <c r="BOQ28"/>
      <c r="BOR28"/>
      <c r="BOS28"/>
      <c r="BOT28"/>
      <c r="BOU28"/>
      <c r="BOV28"/>
      <c r="BOW28"/>
      <c r="BOX28"/>
      <c r="BOY28"/>
      <c r="BOZ28"/>
      <c r="BPA28"/>
      <c r="BPB28"/>
      <c r="BPC28"/>
      <c r="BPD28"/>
      <c r="BPE28"/>
      <c r="BPF28"/>
      <c r="BPG28"/>
      <c r="BPH28"/>
      <c r="BPI28"/>
      <c r="BPJ28"/>
      <c r="BPK28"/>
      <c r="BPL28"/>
      <c r="BPM28"/>
      <c r="BPN28"/>
      <c r="BPO28"/>
      <c r="BPP28"/>
      <c r="BPQ28"/>
      <c r="BPR28"/>
      <c r="BPS28"/>
      <c r="BPT28"/>
      <c r="BPU28"/>
      <c r="BPV28"/>
      <c r="BPW28"/>
      <c r="BPX28"/>
      <c r="BPY28"/>
      <c r="BPZ28"/>
      <c r="BQA28"/>
      <c r="BQB28"/>
      <c r="BQC28"/>
      <c r="BQD28"/>
      <c r="BQE28"/>
      <c r="BQF28"/>
      <c r="BQG28"/>
      <c r="BQH28"/>
      <c r="BQI28"/>
      <c r="BQJ28"/>
      <c r="BQK28"/>
      <c r="BQL28"/>
      <c r="BQM28"/>
      <c r="BQN28"/>
      <c r="BQO28"/>
      <c r="BQP28"/>
      <c r="BQQ28"/>
      <c r="BQR28"/>
      <c r="BQS28"/>
      <c r="BQT28"/>
      <c r="BQU28"/>
      <c r="BQV28"/>
      <c r="BQW28"/>
      <c r="BQX28"/>
      <c r="BQY28"/>
      <c r="BQZ28"/>
      <c r="BRA28"/>
      <c r="BRB28"/>
      <c r="BRC28"/>
    </row>
    <row r="29" spans="1:1823" s="71" customFormat="1" ht="14.6" x14ac:dyDescent="0.4">
      <c r="A29" s="50" t="s">
        <v>32</v>
      </c>
      <c r="B29" s="62" t="s">
        <v>22</v>
      </c>
      <c r="C29" s="63"/>
      <c r="D29" s="63">
        <v>0</v>
      </c>
      <c r="E29" s="63">
        <v>16659.310000000001</v>
      </c>
      <c r="F29" s="63">
        <v>24648</v>
      </c>
      <c r="G29" s="122">
        <v>22255.276999999998</v>
      </c>
      <c r="H29" s="63">
        <v>68216</v>
      </c>
      <c r="I29" s="38">
        <f t="shared" si="1"/>
        <v>131778.587</v>
      </c>
      <c r="J29" s="59"/>
      <c r="K29" s="70"/>
      <c r="L29" s="44"/>
      <c r="M29" s="43"/>
      <c r="N29" s="52"/>
      <c r="O29" s="52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  <c r="AMK29"/>
      <c r="AML29"/>
      <c r="AMM29"/>
      <c r="AMN29"/>
      <c r="AMO29"/>
      <c r="AMP29"/>
      <c r="AMQ29"/>
      <c r="AMR29"/>
      <c r="AMS29"/>
      <c r="AMT29"/>
      <c r="AMU29"/>
      <c r="AMV29"/>
      <c r="AMW29"/>
      <c r="AMX29"/>
      <c r="AMY29"/>
      <c r="AMZ29"/>
      <c r="ANA29"/>
      <c r="ANB29"/>
      <c r="ANC29"/>
      <c r="AND29"/>
      <c r="ANE29"/>
      <c r="ANF29"/>
      <c r="ANG29"/>
      <c r="ANH29"/>
      <c r="ANI29"/>
      <c r="ANJ29"/>
      <c r="ANK29"/>
      <c r="ANL29"/>
      <c r="ANM29"/>
      <c r="ANN29"/>
      <c r="ANO29"/>
      <c r="ANP29"/>
      <c r="ANQ29"/>
      <c r="ANR29"/>
      <c r="ANS29"/>
      <c r="ANT29"/>
      <c r="ANU29"/>
      <c r="ANV29"/>
      <c r="ANW29"/>
      <c r="ANX29"/>
      <c r="ANY29"/>
      <c r="ANZ29"/>
      <c r="AOA29"/>
      <c r="AOB29"/>
      <c r="AOC29"/>
      <c r="AOD29"/>
      <c r="AOE29"/>
      <c r="AOF29"/>
      <c r="AOG29"/>
      <c r="AOH29"/>
      <c r="AOI29"/>
      <c r="AOJ29"/>
      <c r="AOK29"/>
      <c r="AOL29"/>
      <c r="AOM29"/>
      <c r="AON29"/>
      <c r="AOO29"/>
      <c r="AOP29"/>
      <c r="AOQ29"/>
      <c r="AOR29"/>
      <c r="AOS29"/>
      <c r="AOT29"/>
      <c r="AOU29"/>
      <c r="AOV29"/>
      <c r="AOW29"/>
      <c r="AOX29"/>
      <c r="AOY29"/>
      <c r="AOZ29"/>
      <c r="APA29"/>
      <c r="APB29"/>
      <c r="APC29"/>
      <c r="APD29"/>
      <c r="APE29"/>
      <c r="APF29"/>
      <c r="APG29"/>
      <c r="APH29"/>
      <c r="API29"/>
      <c r="APJ29"/>
      <c r="APK29"/>
      <c r="APL29"/>
      <c r="APM29"/>
      <c r="APN29"/>
      <c r="APO29"/>
      <c r="APP29"/>
      <c r="APQ29"/>
      <c r="APR29"/>
      <c r="APS29"/>
      <c r="APT29"/>
      <c r="APU29"/>
      <c r="APV29"/>
      <c r="APW29"/>
      <c r="APX29"/>
      <c r="APY29"/>
      <c r="APZ29"/>
      <c r="AQA29"/>
      <c r="AQB29"/>
      <c r="AQC29"/>
      <c r="AQD29"/>
      <c r="AQE29"/>
      <c r="AQF29"/>
      <c r="AQG29"/>
      <c r="AQH29"/>
      <c r="AQI29"/>
      <c r="AQJ29"/>
      <c r="AQK29"/>
      <c r="AQL29"/>
      <c r="AQM29"/>
      <c r="AQN29"/>
      <c r="AQO29"/>
      <c r="AQP29"/>
      <c r="AQQ29"/>
      <c r="AQR29"/>
      <c r="AQS29"/>
      <c r="AQT29"/>
      <c r="AQU29"/>
      <c r="AQV29"/>
      <c r="AQW29"/>
      <c r="AQX29"/>
      <c r="AQY29"/>
      <c r="AQZ29"/>
      <c r="ARA29"/>
      <c r="ARB29"/>
      <c r="ARC29"/>
      <c r="ARD29"/>
      <c r="ARE29"/>
      <c r="ARF29"/>
      <c r="ARG29"/>
      <c r="ARH29"/>
      <c r="ARI29"/>
      <c r="ARJ29"/>
      <c r="ARK29"/>
      <c r="ARL29"/>
      <c r="ARM29"/>
      <c r="ARN29"/>
      <c r="ARO29"/>
      <c r="ARP29"/>
      <c r="ARQ29"/>
      <c r="ARR29"/>
      <c r="ARS29"/>
      <c r="ART29"/>
      <c r="ARU29"/>
      <c r="ARV29"/>
      <c r="ARW29"/>
      <c r="ARX29"/>
      <c r="ARY29"/>
      <c r="ARZ29"/>
      <c r="ASA29"/>
      <c r="ASB29"/>
      <c r="ASC29"/>
      <c r="ASD29"/>
      <c r="ASE29"/>
      <c r="ASF29"/>
      <c r="ASG29"/>
      <c r="ASH29"/>
      <c r="ASI29"/>
      <c r="ASJ29"/>
      <c r="ASK29"/>
      <c r="ASL29"/>
      <c r="ASM29"/>
      <c r="ASN29"/>
      <c r="ASO29"/>
      <c r="ASP29"/>
      <c r="ASQ29"/>
      <c r="ASR29"/>
      <c r="ASS29"/>
      <c r="AST29"/>
      <c r="ASU29"/>
      <c r="ASV29"/>
      <c r="ASW29"/>
      <c r="ASX29"/>
      <c r="ASY29"/>
      <c r="ASZ29"/>
      <c r="ATA29"/>
      <c r="ATB29"/>
      <c r="ATC29"/>
      <c r="ATD29"/>
      <c r="ATE29"/>
      <c r="ATF29"/>
      <c r="ATG29"/>
      <c r="ATH29"/>
      <c r="ATI29"/>
      <c r="ATJ29"/>
      <c r="ATK29"/>
      <c r="ATL29"/>
      <c r="ATM29"/>
      <c r="ATN29"/>
      <c r="ATO29"/>
      <c r="ATP29"/>
      <c r="ATQ29"/>
      <c r="ATR29"/>
      <c r="ATS29"/>
      <c r="ATT29"/>
      <c r="ATU29"/>
      <c r="ATV29"/>
      <c r="ATW29"/>
      <c r="ATX29"/>
      <c r="ATY29"/>
      <c r="ATZ29"/>
      <c r="AUA29"/>
      <c r="AUB29"/>
      <c r="AUC29"/>
      <c r="AUD29"/>
      <c r="AUE29"/>
      <c r="AUF29"/>
      <c r="AUG29"/>
      <c r="AUH29"/>
      <c r="AUI29"/>
      <c r="AUJ29"/>
      <c r="AUK29"/>
      <c r="AUL29"/>
      <c r="AUM29"/>
      <c r="AUN29"/>
      <c r="AUO29"/>
      <c r="AUP29"/>
      <c r="AUQ29"/>
      <c r="AUR29"/>
      <c r="AUS29"/>
      <c r="AUT29"/>
      <c r="AUU29"/>
      <c r="AUV29"/>
      <c r="AUW29"/>
      <c r="AUX29"/>
      <c r="AUY29"/>
      <c r="AUZ29"/>
      <c r="AVA29"/>
      <c r="AVB29"/>
      <c r="AVC29"/>
      <c r="AVD29"/>
      <c r="AVE29"/>
      <c r="AVF29"/>
      <c r="AVG29"/>
      <c r="AVH29"/>
      <c r="AVI29"/>
      <c r="AVJ29"/>
      <c r="AVK29"/>
      <c r="AVL29"/>
      <c r="AVM29"/>
      <c r="AVN29"/>
      <c r="AVO29"/>
      <c r="AVP29"/>
      <c r="AVQ29"/>
      <c r="AVR29"/>
      <c r="AVS29"/>
      <c r="AVT29"/>
      <c r="AVU29"/>
      <c r="AVV29"/>
      <c r="AVW29"/>
      <c r="AVX29"/>
      <c r="AVY29"/>
      <c r="AVZ29"/>
      <c r="AWA29"/>
      <c r="AWB29"/>
      <c r="AWC29"/>
      <c r="AWD29"/>
      <c r="AWE29"/>
      <c r="AWF29"/>
      <c r="AWG29"/>
      <c r="AWH29"/>
      <c r="AWI29"/>
      <c r="AWJ29"/>
      <c r="AWK29"/>
      <c r="AWL29"/>
      <c r="AWM29"/>
      <c r="AWN29"/>
      <c r="AWO29"/>
      <c r="AWP29"/>
      <c r="AWQ29"/>
      <c r="AWR29"/>
      <c r="AWS29"/>
      <c r="AWT29"/>
      <c r="AWU29"/>
      <c r="AWV29"/>
      <c r="AWW29"/>
      <c r="AWX29"/>
      <c r="AWY29"/>
      <c r="AWZ29"/>
      <c r="AXA29"/>
      <c r="AXB29"/>
      <c r="AXC29"/>
      <c r="AXD29"/>
      <c r="AXE29"/>
      <c r="AXF29"/>
      <c r="AXG29"/>
      <c r="AXH29"/>
      <c r="AXI29"/>
      <c r="AXJ29"/>
      <c r="AXK29"/>
      <c r="AXL29"/>
      <c r="AXM29"/>
      <c r="AXN29"/>
      <c r="AXO29"/>
      <c r="AXP29"/>
      <c r="AXQ29"/>
      <c r="AXR29"/>
      <c r="AXS29"/>
      <c r="AXT29"/>
      <c r="AXU29"/>
      <c r="AXV29"/>
      <c r="AXW29"/>
      <c r="AXX29"/>
      <c r="AXY29"/>
      <c r="AXZ29"/>
      <c r="AYA29"/>
      <c r="AYB29"/>
      <c r="AYC29"/>
      <c r="AYD29"/>
      <c r="AYE29"/>
      <c r="AYF29"/>
      <c r="AYG29"/>
      <c r="AYH29"/>
      <c r="AYI29"/>
      <c r="AYJ29"/>
      <c r="AYK29"/>
      <c r="AYL29"/>
      <c r="AYM29"/>
      <c r="AYN29"/>
      <c r="AYO29"/>
      <c r="AYP29"/>
      <c r="AYQ29"/>
      <c r="AYR29"/>
      <c r="AYS29"/>
      <c r="AYT29"/>
      <c r="AYU29"/>
      <c r="AYV29"/>
      <c r="AYW29"/>
      <c r="AYX29"/>
      <c r="AYY29"/>
      <c r="AYZ29"/>
      <c r="AZA29"/>
      <c r="AZB29"/>
      <c r="AZC29"/>
      <c r="AZD29"/>
      <c r="AZE29"/>
      <c r="AZF29"/>
      <c r="AZG29"/>
      <c r="AZH29"/>
      <c r="AZI29"/>
      <c r="AZJ29"/>
      <c r="AZK29"/>
      <c r="AZL29"/>
      <c r="AZM29"/>
      <c r="AZN29"/>
      <c r="AZO29"/>
      <c r="AZP29"/>
      <c r="AZQ29"/>
      <c r="AZR29"/>
      <c r="AZS29"/>
      <c r="AZT29"/>
      <c r="AZU29"/>
      <c r="AZV29"/>
      <c r="AZW29"/>
      <c r="AZX29"/>
      <c r="AZY29"/>
      <c r="AZZ29"/>
      <c r="BAA29"/>
      <c r="BAB29"/>
      <c r="BAC29"/>
      <c r="BAD29"/>
      <c r="BAE29"/>
      <c r="BAF29"/>
      <c r="BAG29"/>
      <c r="BAH29"/>
      <c r="BAI29"/>
      <c r="BAJ29"/>
      <c r="BAK29"/>
      <c r="BAL29"/>
      <c r="BAM29"/>
      <c r="BAN29"/>
      <c r="BAO29"/>
      <c r="BAP29"/>
      <c r="BAQ29"/>
      <c r="BAR29"/>
      <c r="BAS29"/>
      <c r="BAT29"/>
      <c r="BAU29"/>
      <c r="BAV29"/>
      <c r="BAW29"/>
      <c r="BAX29"/>
      <c r="BAY29"/>
      <c r="BAZ29"/>
      <c r="BBA29"/>
      <c r="BBB29"/>
      <c r="BBC29"/>
      <c r="BBD29"/>
      <c r="BBE29"/>
      <c r="BBF29"/>
      <c r="BBG29"/>
      <c r="BBH29"/>
      <c r="BBI29"/>
      <c r="BBJ29"/>
      <c r="BBK29"/>
      <c r="BBL29"/>
      <c r="BBM29"/>
      <c r="BBN29"/>
      <c r="BBO29"/>
      <c r="BBP29"/>
      <c r="BBQ29"/>
      <c r="BBR29"/>
      <c r="BBS29"/>
      <c r="BBT29"/>
      <c r="BBU29"/>
      <c r="BBV29"/>
      <c r="BBW29"/>
      <c r="BBX29"/>
      <c r="BBY29"/>
      <c r="BBZ29"/>
      <c r="BCA29"/>
      <c r="BCB29"/>
      <c r="BCC29"/>
      <c r="BCD29"/>
      <c r="BCE29"/>
      <c r="BCF29"/>
      <c r="BCG29"/>
      <c r="BCH29"/>
      <c r="BCI29"/>
      <c r="BCJ29"/>
      <c r="BCK29"/>
      <c r="BCL29"/>
      <c r="BCM29"/>
      <c r="BCN29"/>
      <c r="BCO29"/>
      <c r="BCP29"/>
      <c r="BCQ29"/>
      <c r="BCR29"/>
      <c r="BCS29"/>
      <c r="BCT29"/>
      <c r="BCU29"/>
      <c r="BCV29"/>
      <c r="BCW29"/>
      <c r="BCX29"/>
      <c r="BCY29"/>
      <c r="BCZ29"/>
      <c r="BDA29"/>
      <c r="BDB29"/>
      <c r="BDC29"/>
      <c r="BDD29"/>
      <c r="BDE29"/>
      <c r="BDF29"/>
      <c r="BDG29"/>
      <c r="BDH29"/>
      <c r="BDI29"/>
      <c r="BDJ29"/>
      <c r="BDK29"/>
      <c r="BDL29"/>
      <c r="BDM29"/>
      <c r="BDN29"/>
      <c r="BDO29"/>
      <c r="BDP29"/>
      <c r="BDQ29"/>
      <c r="BDR29"/>
      <c r="BDS29"/>
      <c r="BDT29"/>
      <c r="BDU29"/>
      <c r="BDV29"/>
      <c r="BDW29"/>
      <c r="BDX29"/>
      <c r="BDY29"/>
      <c r="BDZ29"/>
      <c r="BEA29"/>
      <c r="BEB29"/>
      <c r="BEC29"/>
      <c r="BED29"/>
      <c r="BEE29"/>
      <c r="BEF29"/>
      <c r="BEG29"/>
      <c r="BEH29"/>
      <c r="BEI29"/>
      <c r="BEJ29"/>
      <c r="BEK29"/>
      <c r="BEL29"/>
      <c r="BEM29"/>
      <c r="BEN29"/>
      <c r="BEO29"/>
      <c r="BEP29"/>
      <c r="BEQ29"/>
      <c r="BER29"/>
      <c r="BES29"/>
      <c r="BET29"/>
      <c r="BEU29"/>
      <c r="BEV29"/>
      <c r="BEW29"/>
      <c r="BEX29"/>
      <c r="BEY29"/>
      <c r="BEZ29"/>
      <c r="BFA29"/>
      <c r="BFB29"/>
      <c r="BFC29"/>
      <c r="BFD29"/>
      <c r="BFE29"/>
      <c r="BFF29"/>
      <c r="BFG29"/>
      <c r="BFH29"/>
      <c r="BFI29"/>
      <c r="BFJ29"/>
      <c r="BFK29"/>
      <c r="BFL29"/>
      <c r="BFM29"/>
      <c r="BFN29"/>
      <c r="BFO29"/>
      <c r="BFP29"/>
      <c r="BFQ29"/>
      <c r="BFR29"/>
      <c r="BFS29"/>
      <c r="BFT29"/>
      <c r="BFU29"/>
      <c r="BFV29"/>
      <c r="BFW29"/>
      <c r="BFX29"/>
      <c r="BFY29"/>
      <c r="BFZ29"/>
      <c r="BGA29"/>
      <c r="BGB29"/>
      <c r="BGC29"/>
      <c r="BGD29"/>
      <c r="BGE29"/>
      <c r="BGF29"/>
      <c r="BGG29"/>
      <c r="BGH29"/>
      <c r="BGI29"/>
      <c r="BGJ29"/>
      <c r="BGK29"/>
      <c r="BGL29"/>
      <c r="BGM29"/>
      <c r="BGN29"/>
      <c r="BGO29"/>
      <c r="BGP29"/>
      <c r="BGQ29"/>
      <c r="BGR29"/>
      <c r="BGS29"/>
      <c r="BGT29"/>
      <c r="BGU29"/>
      <c r="BGV29"/>
      <c r="BGW29"/>
      <c r="BGX29"/>
      <c r="BGY29"/>
      <c r="BGZ29"/>
      <c r="BHA29"/>
      <c r="BHB29"/>
      <c r="BHC29"/>
      <c r="BHD29"/>
      <c r="BHE29"/>
      <c r="BHF29"/>
      <c r="BHG29"/>
      <c r="BHH29"/>
      <c r="BHI29"/>
      <c r="BHJ29"/>
      <c r="BHK29"/>
      <c r="BHL29"/>
      <c r="BHM29"/>
      <c r="BHN29"/>
      <c r="BHO29"/>
      <c r="BHP29"/>
      <c r="BHQ29"/>
      <c r="BHR29"/>
      <c r="BHS29"/>
      <c r="BHT29"/>
      <c r="BHU29"/>
      <c r="BHV29"/>
      <c r="BHW29"/>
      <c r="BHX29"/>
      <c r="BHY29"/>
      <c r="BHZ29"/>
      <c r="BIA29"/>
      <c r="BIB29"/>
      <c r="BIC29"/>
      <c r="BID29"/>
      <c r="BIE29"/>
      <c r="BIF29"/>
      <c r="BIG29"/>
      <c r="BIH29"/>
      <c r="BII29"/>
      <c r="BIJ29"/>
      <c r="BIK29"/>
      <c r="BIL29"/>
      <c r="BIM29"/>
      <c r="BIN29"/>
      <c r="BIO29"/>
      <c r="BIP29"/>
      <c r="BIQ29"/>
      <c r="BIR29"/>
      <c r="BIS29"/>
      <c r="BIT29"/>
      <c r="BIU29"/>
      <c r="BIV29"/>
      <c r="BIW29"/>
      <c r="BIX29"/>
      <c r="BIY29"/>
      <c r="BIZ29"/>
      <c r="BJA29"/>
      <c r="BJB29"/>
      <c r="BJC29"/>
      <c r="BJD29"/>
      <c r="BJE29"/>
      <c r="BJF29"/>
      <c r="BJG29"/>
      <c r="BJH29"/>
      <c r="BJI29"/>
      <c r="BJJ29"/>
      <c r="BJK29"/>
      <c r="BJL29"/>
      <c r="BJM29"/>
      <c r="BJN29"/>
      <c r="BJO29"/>
      <c r="BJP29"/>
      <c r="BJQ29"/>
      <c r="BJR29"/>
      <c r="BJS29"/>
      <c r="BJT29"/>
      <c r="BJU29"/>
      <c r="BJV29"/>
      <c r="BJW29"/>
      <c r="BJX29"/>
      <c r="BJY29"/>
      <c r="BJZ29"/>
      <c r="BKA29"/>
      <c r="BKB29"/>
      <c r="BKC29"/>
      <c r="BKD29"/>
      <c r="BKE29"/>
      <c r="BKF29"/>
      <c r="BKG29"/>
      <c r="BKH29"/>
      <c r="BKI29"/>
      <c r="BKJ29"/>
      <c r="BKK29"/>
      <c r="BKL29"/>
      <c r="BKM29"/>
      <c r="BKN29"/>
      <c r="BKO29"/>
      <c r="BKP29"/>
      <c r="BKQ29"/>
      <c r="BKR29"/>
      <c r="BKS29"/>
      <c r="BKT29"/>
      <c r="BKU29"/>
      <c r="BKV29"/>
      <c r="BKW29"/>
      <c r="BKX29"/>
      <c r="BKY29"/>
      <c r="BKZ29"/>
      <c r="BLA29"/>
      <c r="BLB29"/>
      <c r="BLC29"/>
      <c r="BLD29"/>
      <c r="BLE29"/>
      <c r="BLF29"/>
      <c r="BLG29"/>
      <c r="BLH29"/>
      <c r="BLI29"/>
      <c r="BLJ29"/>
      <c r="BLK29"/>
      <c r="BLL29"/>
      <c r="BLM29"/>
      <c r="BLN29"/>
      <c r="BLO29"/>
      <c r="BLP29"/>
      <c r="BLQ29"/>
      <c r="BLR29"/>
      <c r="BLS29"/>
      <c r="BLT29"/>
      <c r="BLU29"/>
      <c r="BLV29"/>
      <c r="BLW29"/>
      <c r="BLX29"/>
      <c r="BLY29"/>
      <c r="BLZ29"/>
      <c r="BMA29"/>
      <c r="BMB29"/>
      <c r="BMC29"/>
      <c r="BMD29"/>
      <c r="BME29"/>
      <c r="BMF29"/>
      <c r="BMG29"/>
      <c r="BMH29"/>
      <c r="BMI29"/>
      <c r="BMJ29"/>
      <c r="BMK29"/>
      <c r="BML29"/>
      <c r="BMM29"/>
      <c r="BMN29"/>
      <c r="BMO29"/>
      <c r="BMP29"/>
      <c r="BMQ29"/>
      <c r="BMR29"/>
      <c r="BMS29"/>
      <c r="BMT29"/>
      <c r="BMU29"/>
      <c r="BMV29"/>
      <c r="BMW29"/>
      <c r="BMX29"/>
      <c r="BMY29"/>
      <c r="BMZ29"/>
      <c r="BNA29"/>
      <c r="BNB29"/>
      <c r="BNC29"/>
      <c r="BND29"/>
      <c r="BNE29"/>
      <c r="BNF29"/>
      <c r="BNG29"/>
      <c r="BNH29"/>
      <c r="BNI29"/>
      <c r="BNJ29"/>
      <c r="BNK29"/>
      <c r="BNL29"/>
      <c r="BNM29"/>
      <c r="BNN29"/>
      <c r="BNO29"/>
      <c r="BNP29"/>
      <c r="BNQ29"/>
      <c r="BNR29"/>
      <c r="BNS29"/>
      <c r="BNT29"/>
      <c r="BNU29"/>
      <c r="BNV29"/>
      <c r="BNW29"/>
      <c r="BNX29"/>
      <c r="BNY29"/>
      <c r="BNZ29"/>
      <c r="BOA29"/>
      <c r="BOB29"/>
      <c r="BOC29"/>
      <c r="BOD29"/>
      <c r="BOE29"/>
      <c r="BOF29"/>
      <c r="BOG29"/>
      <c r="BOH29"/>
      <c r="BOI29"/>
      <c r="BOJ29"/>
      <c r="BOK29"/>
      <c r="BOL29"/>
      <c r="BOM29"/>
      <c r="BON29"/>
      <c r="BOO29"/>
      <c r="BOP29"/>
      <c r="BOQ29"/>
      <c r="BOR29"/>
      <c r="BOS29"/>
      <c r="BOT29"/>
      <c r="BOU29"/>
      <c r="BOV29"/>
      <c r="BOW29"/>
      <c r="BOX29"/>
      <c r="BOY29"/>
      <c r="BOZ29"/>
      <c r="BPA29"/>
      <c r="BPB29"/>
      <c r="BPC29"/>
      <c r="BPD29"/>
      <c r="BPE29"/>
      <c r="BPF29"/>
      <c r="BPG29"/>
      <c r="BPH29"/>
      <c r="BPI29"/>
      <c r="BPJ29"/>
      <c r="BPK29"/>
      <c r="BPL29"/>
      <c r="BPM29"/>
      <c r="BPN29"/>
      <c r="BPO29"/>
      <c r="BPP29"/>
      <c r="BPQ29"/>
      <c r="BPR29"/>
      <c r="BPS29"/>
      <c r="BPT29"/>
      <c r="BPU29"/>
      <c r="BPV29"/>
      <c r="BPW29"/>
      <c r="BPX29"/>
      <c r="BPY29"/>
      <c r="BPZ29"/>
      <c r="BQA29"/>
      <c r="BQB29"/>
      <c r="BQC29"/>
      <c r="BQD29"/>
      <c r="BQE29"/>
      <c r="BQF29"/>
      <c r="BQG29"/>
      <c r="BQH29"/>
      <c r="BQI29"/>
      <c r="BQJ29"/>
      <c r="BQK29"/>
      <c r="BQL29"/>
      <c r="BQM29"/>
      <c r="BQN29"/>
      <c r="BQO29"/>
      <c r="BQP29"/>
      <c r="BQQ29"/>
      <c r="BQR29"/>
      <c r="BQS29"/>
      <c r="BQT29"/>
      <c r="BQU29"/>
      <c r="BQV29"/>
      <c r="BQW29"/>
      <c r="BQX29"/>
      <c r="BQY29"/>
      <c r="BQZ29"/>
      <c r="BRA29"/>
      <c r="BRB29"/>
      <c r="BRC29"/>
    </row>
    <row r="30" spans="1:1823" s="44" customFormat="1" ht="25.75" x14ac:dyDescent="0.4">
      <c r="A30" s="72" t="s">
        <v>33</v>
      </c>
      <c r="B30" s="66" t="s">
        <v>34</v>
      </c>
      <c r="C30" s="51">
        <v>0</v>
      </c>
      <c r="D30" s="51">
        <v>0</v>
      </c>
      <c r="E30" s="51">
        <v>599949.01</v>
      </c>
      <c r="F30" s="51">
        <v>610000</v>
      </c>
      <c r="G30" s="51">
        <v>620000</v>
      </c>
      <c r="H30" s="51">
        <v>0</v>
      </c>
      <c r="I30" s="38">
        <f t="shared" si="1"/>
        <v>1829949.01</v>
      </c>
      <c r="J30" s="59"/>
      <c r="K30" s="70"/>
      <c r="M30" s="43"/>
      <c r="N30" s="57"/>
      <c r="O30" s="57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  <c r="AMK30"/>
      <c r="AML30"/>
      <c r="AMM30"/>
      <c r="AMN30"/>
      <c r="AMO30"/>
      <c r="AMP30"/>
      <c r="AMQ30"/>
      <c r="AMR30"/>
      <c r="AMS30"/>
      <c r="AMT30"/>
      <c r="AMU30"/>
      <c r="AMV30"/>
      <c r="AMW30"/>
      <c r="AMX30"/>
      <c r="AMY30"/>
      <c r="AMZ30"/>
      <c r="ANA30"/>
      <c r="ANB30"/>
      <c r="ANC30"/>
      <c r="AND30"/>
      <c r="ANE30"/>
      <c r="ANF30"/>
      <c r="ANG30"/>
      <c r="ANH30"/>
      <c r="ANI30"/>
      <c r="ANJ30"/>
      <c r="ANK30"/>
      <c r="ANL30"/>
      <c r="ANM30"/>
      <c r="ANN30"/>
      <c r="ANO30"/>
      <c r="ANP30"/>
      <c r="ANQ30"/>
      <c r="ANR30"/>
      <c r="ANS30"/>
      <c r="ANT30"/>
      <c r="ANU30"/>
      <c r="ANV30"/>
      <c r="ANW30"/>
      <c r="ANX30"/>
      <c r="ANY30"/>
      <c r="ANZ30"/>
      <c r="AOA30"/>
      <c r="AOB30"/>
      <c r="AOC30"/>
      <c r="AOD30"/>
      <c r="AOE30"/>
      <c r="AOF30"/>
      <c r="AOG30"/>
      <c r="AOH30"/>
      <c r="AOI30"/>
      <c r="AOJ30"/>
      <c r="AOK30"/>
      <c r="AOL30"/>
      <c r="AOM30"/>
      <c r="AON30"/>
      <c r="AOO30"/>
      <c r="AOP30"/>
      <c r="AOQ30"/>
      <c r="AOR30"/>
      <c r="AOS30"/>
      <c r="AOT30"/>
      <c r="AOU30"/>
      <c r="AOV30"/>
      <c r="AOW30"/>
      <c r="AOX30"/>
      <c r="AOY30"/>
      <c r="AOZ30"/>
      <c r="APA30"/>
      <c r="APB30"/>
      <c r="APC30"/>
      <c r="APD30"/>
      <c r="APE30"/>
      <c r="APF30"/>
      <c r="APG30"/>
      <c r="APH30"/>
      <c r="API30"/>
      <c r="APJ30"/>
      <c r="APK30"/>
      <c r="APL30"/>
      <c r="APM30"/>
      <c r="APN30"/>
      <c r="APO30"/>
      <c r="APP30"/>
      <c r="APQ30"/>
      <c r="APR30"/>
      <c r="APS30"/>
      <c r="APT30"/>
      <c r="APU30"/>
      <c r="APV30"/>
      <c r="APW30"/>
      <c r="APX30"/>
      <c r="APY30"/>
      <c r="APZ30"/>
      <c r="AQA30"/>
      <c r="AQB30"/>
      <c r="AQC30"/>
      <c r="AQD30"/>
      <c r="AQE30"/>
      <c r="AQF30"/>
      <c r="AQG30"/>
      <c r="AQH30"/>
      <c r="AQI30"/>
      <c r="AQJ30"/>
      <c r="AQK30"/>
      <c r="AQL30"/>
      <c r="AQM30"/>
      <c r="AQN30"/>
      <c r="AQO30"/>
      <c r="AQP30"/>
      <c r="AQQ30"/>
      <c r="AQR30"/>
      <c r="AQS30"/>
      <c r="AQT30"/>
      <c r="AQU30"/>
      <c r="AQV30"/>
      <c r="AQW30"/>
      <c r="AQX30"/>
      <c r="AQY30"/>
      <c r="AQZ30"/>
      <c r="ARA30"/>
      <c r="ARB30"/>
      <c r="ARC30"/>
      <c r="ARD30"/>
      <c r="ARE30"/>
      <c r="ARF30"/>
      <c r="ARG30"/>
      <c r="ARH30"/>
      <c r="ARI30"/>
      <c r="ARJ30"/>
      <c r="ARK30"/>
      <c r="ARL30"/>
      <c r="ARM30"/>
      <c r="ARN30"/>
      <c r="ARO30"/>
      <c r="ARP30"/>
      <c r="ARQ30"/>
      <c r="ARR30"/>
      <c r="ARS30"/>
      <c r="ART30"/>
      <c r="ARU30"/>
      <c r="ARV30"/>
      <c r="ARW30"/>
      <c r="ARX30"/>
      <c r="ARY30"/>
      <c r="ARZ30"/>
      <c r="ASA30"/>
      <c r="ASB30"/>
      <c r="ASC30"/>
      <c r="ASD30"/>
      <c r="ASE30"/>
      <c r="ASF30"/>
      <c r="ASG30"/>
      <c r="ASH30"/>
      <c r="ASI30"/>
      <c r="ASJ30"/>
      <c r="ASK30"/>
      <c r="ASL30"/>
      <c r="ASM30"/>
      <c r="ASN30"/>
      <c r="ASO30"/>
      <c r="ASP30"/>
      <c r="ASQ30"/>
      <c r="ASR30"/>
      <c r="ASS30"/>
      <c r="AST30"/>
      <c r="ASU30"/>
      <c r="ASV30"/>
      <c r="ASW30"/>
      <c r="ASX30"/>
      <c r="ASY30"/>
      <c r="ASZ30"/>
      <c r="ATA30"/>
      <c r="ATB30"/>
      <c r="ATC30"/>
      <c r="ATD30"/>
      <c r="ATE30"/>
      <c r="ATF30"/>
      <c r="ATG30"/>
      <c r="ATH30"/>
      <c r="ATI30"/>
      <c r="ATJ30"/>
      <c r="ATK30"/>
      <c r="ATL30"/>
      <c r="ATM30"/>
      <c r="ATN30"/>
      <c r="ATO30"/>
      <c r="ATP30"/>
      <c r="ATQ30"/>
      <c r="ATR30"/>
      <c r="ATS30"/>
      <c r="ATT30"/>
      <c r="ATU30"/>
      <c r="ATV30"/>
      <c r="ATW30"/>
      <c r="ATX30"/>
      <c r="ATY30"/>
      <c r="ATZ30"/>
      <c r="AUA30"/>
      <c r="AUB30"/>
      <c r="AUC30"/>
      <c r="AUD30"/>
      <c r="AUE30"/>
      <c r="AUF30"/>
      <c r="AUG30"/>
      <c r="AUH30"/>
      <c r="AUI30"/>
      <c r="AUJ30"/>
      <c r="AUK30"/>
      <c r="AUL30"/>
      <c r="AUM30"/>
      <c r="AUN30"/>
      <c r="AUO30"/>
      <c r="AUP30"/>
      <c r="AUQ30"/>
      <c r="AUR30"/>
      <c r="AUS30"/>
      <c r="AUT30"/>
      <c r="AUU30"/>
      <c r="AUV30"/>
      <c r="AUW30"/>
      <c r="AUX30"/>
      <c r="AUY30"/>
      <c r="AUZ30"/>
      <c r="AVA30"/>
      <c r="AVB30"/>
      <c r="AVC30"/>
      <c r="AVD30"/>
      <c r="AVE30"/>
      <c r="AVF30"/>
      <c r="AVG30"/>
      <c r="AVH30"/>
      <c r="AVI30"/>
      <c r="AVJ30"/>
      <c r="AVK30"/>
      <c r="AVL30"/>
      <c r="AVM30"/>
      <c r="AVN30"/>
      <c r="AVO30"/>
      <c r="AVP30"/>
      <c r="AVQ30"/>
      <c r="AVR30"/>
      <c r="AVS30"/>
      <c r="AVT30"/>
      <c r="AVU30"/>
      <c r="AVV30"/>
      <c r="AVW30"/>
      <c r="AVX30"/>
      <c r="AVY30"/>
      <c r="AVZ30"/>
      <c r="AWA30"/>
      <c r="AWB30"/>
      <c r="AWC30"/>
      <c r="AWD30"/>
      <c r="AWE30"/>
      <c r="AWF30"/>
      <c r="AWG30"/>
      <c r="AWH30"/>
      <c r="AWI30"/>
      <c r="AWJ30"/>
      <c r="AWK30"/>
      <c r="AWL30"/>
      <c r="AWM30"/>
      <c r="AWN30"/>
      <c r="AWO30"/>
      <c r="AWP30"/>
      <c r="AWQ30"/>
      <c r="AWR30"/>
      <c r="AWS30"/>
      <c r="AWT30"/>
      <c r="AWU30"/>
      <c r="AWV30"/>
      <c r="AWW30"/>
      <c r="AWX30"/>
      <c r="AWY30"/>
      <c r="AWZ30"/>
      <c r="AXA30"/>
      <c r="AXB30"/>
      <c r="AXC30"/>
      <c r="AXD30"/>
      <c r="AXE30"/>
      <c r="AXF30"/>
      <c r="AXG30"/>
      <c r="AXH30"/>
      <c r="AXI30"/>
      <c r="AXJ30"/>
      <c r="AXK30"/>
      <c r="AXL30"/>
      <c r="AXM30"/>
      <c r="AXN30"/>
      <c r="AXO30"/>
      <c r="AXP30"/>
      <c r="AXQ30"/>
      <c r="AXR30"/>
      <c r="AXS30"/>
      <c r="AXT30"/>
      <c r="AXU30"/>
      <c r="AXV30"/>
      <c r="AXW30"/>
      <c r="AXX30"/>
      <c r="AXY30"/>
      <c r="AXZ30"/>
      <c r="AYA30"/>
      <c r="AYB30"/>
      <c r="AYC30"/>
      <c r="AYD30"/>
      <c r="AYE30"/>
      <c r="AYF30"/>
      <c r="AYG30"/>
      <c r="AYH30"/>
      <c r="AYI30"/>
      <c r="AYJ30"/>
      <c r="AYK30"/>
      <c r="AYL30"/>
      <c r="AYM30"/>
      <c r="AYN30"/>
      <c r="AYO30"/>
      <c r="AYP30"/>
      <c r="AYQ30"/>
      <c r="AYR30"/>
      <c r="AYS30"/>
      <c r="AYT30"/>
      <c r="AYU30"/>
      <c r="AYV30"/>
      <c r="AYW30"/>
      <c r="AYX30"/>
      <c r="AYY30"/>
      <c r="AYZ30"/>
      <c r="AZA30"/>
      <c r="AZB30"/>
      <c r="AZC30"/>
      <c r="AZD30"/>
      <c r="AZE30"/>
      <c r="AZF30"/>
      <c r="AZG30"/>
      <c r="AZH30"/>
      <c r="AZI30"/>
      <c r="AZJ30"/>
      <c r="AZK30"/>
      <c r="AZL30"/>
      <c r="AZM30"/>
      <c r="AZN30"/>
      <c r="AZO30"/>
      <c r="AZP30"/>
      <c r="AZQ30"/>
      <c r="AZR30"/>
      <c r="AZS30"/>
      <c r="AZT30"/>
      <c r="AZU30"/>
      <c r="AZV30"/>
      <c r="AZW30"/>
      <c r="AZX30"/>
      <c r="AZY30"/>
      <c r="AZZ30"/>
      <c r="BAA30"/>
      <c r="BAB30"/>
      <c r="BAC30"/>
      <c r="BAD30"/>
      <c r="BAE30"/>
      <c r="BAF30"/>
      <c r="BAG30"/>
      <c r="BAH30"/>
      <c r="BAI30"/>
      <c r="BAJ30"/>
      <c r="BAK30"/>
      <c r="BAL30"/>
      <c r="BAM30"/>
      <c r="BAN30"/>
      <c r="BAO30"/>
      <c r="BAP30"/>
      <c r="BAQ30"/>
      <c r="BAR30"/>
      <c r="BAS30"/>
      <c r="BAT30"/>
      <c r="BAU30"/>
      <c r="BAV30"/>
      <c r="BAW30"/>
      <c r="BAX30"/>
      <c r="BAY30"/>
      <c r="BAZ30"/>
      <c r="BBA30"/>
      <c r="BBB30"/>
      <c r="BBC30"/>
      <c r="BBD30"/>
      <c r="BBE30"/>
      <c r="BBF30"/>
      <c r="BBG30"/>
      <c r="BBH30"/>
      <c r="BBI30"/>
      <c r="BBJ30"/>
      <c r="BBK30"/>
      <c r="BBL30"/>
      <c r="BBM30"/>
      <c r="BBN30"/>
      <c r="BBO30"/>
      <c r="BBP30"/>
      <c r="BBQ30"/>
      <c r="BBR30"/>
      <c r="BBS30"/>
      <c r="BBT30"/>
      <c r="BBU30"/>
      <c r="BBV30"/>
      <c r="BBW30"/>
      <c r="BBX30"/>
      <c r="BBY30"/>
      <c r="BBZ30"/>
      <c r="BCA30"/>
      <c r="BCB30"/>
      <c r="BCC30"/>
      <c r="BCD30"/>
      <c r="BCE30"/>
      <c r="BCF30"/>
      <c r="BCG30"/>
      <c r="BCH30"/>
      <c r="BCI30"/>
      <c r="BCJ30"/>
      <c r="BCK30"/>
      <c r="BCL30"/>
      <c r="BCM30"/>
      <c r="BCN30"/>
      <c r="BCO30"/>
      <c r="BCP30"/>
      <c r="BCQ30"/>
      <c r="BCR30"/>
      <c r="BCS30"/>
      <c r="BCT30"/>
      <c r="BCU30"/>
      <c r="BCV30"/>
      <c r="BCW30"/>
      <c r="BCX30"/>
      <c r="BCY30"/>
      <c r="BCZ30"/>
      <c r="BDA30"/>
      <c r="BDB30"/>
      <c r="BDC30"/>
      <c r="BDD30"/>
      <c r="BDE30"/>
      <c r="BDF30"/>
      <c r="BDG30"/>
      <c r="BDH30"/>
      <c r="BDI30"/>
      <c r="BDJ30"/>
      <c r="BDK30"/>
      <c r="BDL30"/>
      <c r="BDM30"/>
      <c r="BDN30"/>
      <c r="BDO30"/>
      <c r="BDP30"/>
      <c r="BDQ30"/>
      <c r="BDR30"/>
      <c r="BDS30"/>
      <c r="BDT30"/>
      <c r="BDU30"/>
      <c r="BDV30"/>
      <c r="BDW30"/>
      <c r="BDX30"/>
      <c r="BDY30"/>
      <c r="BDZ30"/>
      <c r="BEA30"/>
      <c r="BEB30"/>
      <c r="BEC30"/>
      <c r="BED30"/>
      <c r="BEE30"/>
      <c r="BEF30"/>
      <c r="BEG30"/>
      <c r="BEH30"/>
      <c r="BEI30"/>
      <c r="BEJ30"/>
      <c r="BEK30"/>
      <c r="BEL30"/>
      <c r="BEM30"/>
      <c r="BEN30"/>
      <c r="BEO30"/>
      <c r="BEP30"/>
      <c r="BEQ30"/>
      <c r="BER30"/>
      <c r="BES30"/>
      <c r="BET30"/>
      <c r="BEU30"/>
      <c r="BEV30"/>
      <c r="BEW30"/>
      <c r="BEX30"/>
      <c r="BEY30"/>
      <c r="BEZ30"/>
      <c r="BFA30"/>
      <c r="BFB30"/>
      <c r="BFC30"/>
      <c r="BFD30"/>
      <c r="BFE30"/>
      <c r="BFF30"/>
      <c r="BFG30"/>
      <c r="BFH30"/>
      <c r="BFI30"/>
      <c r="BFJ30"/>
      <c r="BFK30"/>
      <c r="BFL30"/>
      <c r="BFM30"/>
      <c r="BFN30"/>
      <c r="BFO30"/>
      <c r="BFP30"/>
      <c r="BFQ30"/>
      <c r="BFR30"/>
      <c r="BFS30"/>
      <c r="BFT30"/>
      <c r="BFU30"/>
      <c r="BFV30"/>
      <c r="BFW30"/>
      <c r="BFX30"/>
      <c r="BFY30"/>
      <c r="BFZ30"/>
      <c r="BGA30"/>
      <c r="BGB30"/>
      <c r="BGC30"/>
      <c r="BGD30"/>
      <c r="BGE30"/>
      <c r="BGF30"/>
      <c r="BGG30"/>
      <c r="BGH30"/>
      <c r="BGI30"/>
      <c r="BGJ30"/>
      <c r="BGK30"/>
      <c r="BGL30"/>
      <c r="BGM30"/>
      <c r="BGN30"/>
      <c r="BGO30"/>
      <c r="BGP30"/>
      <c r="BGQ30"/>
      <c r="BGR30"/>
      <c r="BGS30"/>
      <c r="BGT30"/>
      <c r="BGU30"/>
      <c r="BGV30"/>
      <c r="BGW30"/>
      <c r="BGX30"/>
      <c r="BGY30"/>
      <c r="BGZ30"/>
      <c r="BHA30"/>
      <c r="BHB30"/>
      <c r="BHC30"/>
      <c r="BHD30"/>
      <c r="BHE30"/>
      <c r="BHF30"/>
      <c r="BHG30"/>
      <c r="BHH30"/>
      <c r="BHI30"/>
      <c r="BHJ30"/>
      <c r="BHK30"/>
      <c r="BHL30"/>
      <c r="BHM30"/>
      <c r="BHN30"/>
      <c r="BHO30"/>
      <c r="BHP30"/>
      <c r="BHQ30"/>
      <c r="BHR30"/>
      <c r="BHS30"/>
      <c r="BHT30"/>
      <c r="BHU30"/>
      <c r="BHV30"/>
      <c r="BHW30"/>
      <c r="BHX30"/>
      <c r="BHY30"/>
      <c r="BHZ30"/>
      <c r="BIA30"/>
      <c r="BIB30"/>
      <c r="BIC30"/>
      <c r="BID30"/>
      <c r="BIE30"/>
      <c r="BIF30"/>
      <c r="BIG30"/>
      <c r="BIH30"/>
      <c r="BII30"/>
      <c r="BIJ30"/>
      <c r="BIK30"/>
      <c r="BIL30"/>
      <c r="BIM30"/>
      <c r="BIN30"/>
      <c r="BIO30"/>
      <c r="BIP30"/>
      <c r="BIQ30"/>
      <c r="BIR30"/>
      <c r="BIS30"/>
      <c r="BIT30"/>
      <c r="BIU30"/>
      <c r="BIV30"/>
      <c r="BIW30"/>
      <c r="BIX30"/>
      <c r="BIY30"/>
      <c r="BIZ30"/>
      <c r="BJA30"/>
      <c r="BJB30"/>
      <c r="BJC30"/>
      <c r="BJD30"/>
      <c r="BJE30"/>
      <c r="BJF30"/>
      <c r="BJG30"/>
      <c r="BJH30"/>
      <c r="BJI30"/>
      <c r="BJJ30"/>
      <c r="BJK30"/>
      <c r="BJL30"/>
      <c r="BJM30"/>
      <c r="BJN30"/>
      <c r="BJO30"/>
      <c r="BJP30"/>
      <c r="BJQ30"/>
      <c r="BJR30"/>
      <c r="BJS30"/>
      <c r="BJT30"/>
      <c r="BJU30"/>
      <c r="BJV30"/>
      <c r="BJW30"/>
      <c r="BJX30"/>
      <c r="BJY30"/>
      <c r="BJZ30"/>
      <c r="BKA30"/>
      <c r="BKB30"/>
      <c r="BKC30"/>
      <c r="BKD30"/>
      <c r="BKE30"/>
      <c r="BKF30"/>
      <c r="BKG30"/>
      <c r="BKH30"/>
      <c r="BKI30"/>
      <c r="BKJ30"/>
      <c r="BKK30"/>
      <c r="BKL30"/>
      <c r="BKM30"/>
      <c r="BKN30"/>
      <c r="BKO30"/>
      <c r="BKP30"/>
      <c r="BKQ30"/>
      <c r="BKR30"/>
      <c r="BKS30"/>
      <c r="BKT30"/>
      <c r="BKU30"/>
      <c r="BKV30"/>
      <c r="BKW30"/>
      <c r="BKX30"/>
      <c r="BKY30"/>
      <c r="BKZ30"/>
      <c r="BLA30"/>
      <c r="BLB30"/>
      <c r="BLC30"/>
      <c r="BLD30"/>
      <c r="BLE30"/>
      <c r="BLF30"/>
      <c r="BLG30"/>
      <c r="BLH30"/>
      <c r="BLI30"/>
      <c r="BLJ30"/>
      <c r="BLK30"/>
      <c r="BLL30"/>
      <c r="BLM30"/>
      <c r="BLN30"/>
      <c r="BLO30"/>
      <c r="BLP30"/>
      <c r="BLQ30"/>
      <c r="BLR30"/>
      <c r="BLS30"/>
      <c r="BLT30"/>
      <c r="BLU30"/>
      <c r="BLV30"/>
      <c r="BLW30"/>
      <c r="BLX30"/>
      <c r="BLY30"/>
      <c r="BLZ30"/>
      <c r="BMA30"/>
      <c r="BMB30"/>
      <c r="BMC30"/>
      <c r="BMD30"/>
      <c r="BME30"/>
      <c r="BMF30"/>
      <c r="BMG30"/>
      <c r="BMH30"/>
      <c r="BMI30"/>
      <c r="BMJ30"/>
      <c r="BMK30"/>
      <c r="BML30"/>
      <c r="BMM30"/>
      <c r="BMN30"/>
      <c r="BMO30"/>
      <c r="BMP30"/>
      <c r="BMQ30"/>
      <c r="BMR30"/>
      <c r="BMS30"/>
      <c r="BMT30"/>
      <c r="BMU30"/>
      <c r="BMV30"/>
      <c r="BMW30"/>
      <c r="BMX30"/>
      <c r="BMY30"/>
      <c r="BMZ30"/>
      <c r="BNA30"/>
      <c r="BNB30"/>
      <c r="BNC30"/>
      <c r="BND30"/>
      <c r="BNE30"/>
      <c r="BNF30"/>
      <c r="BNG30"/>
      <c r="BNH30"/>
      <c r="BNI30"/>
      <c r="BNJ30"/>
      <c r="BNK30"/>
      <c r="BNL30"/>
      <c r="BNM30"/>
      <c r="BNN30"/>
      <c r="BNO30"/>
      <c r="BNP30"/>
      <c r="BNQ30"/>
      <c r="BNR30"/>
      <c r="BNS30"/>
      <c r="BNT30"/>
      <c r="BNU30"/>
      <c r="BNV30"/>
      <c r="BNW30"/>
      <c r="BNX30"/>
      <c r="BNY30"/>
      <c r="BNZ30"/>
      <c r="BOA30"/>
      <c r="BOB30"/>
      <c r="BOC30"/>
      <c r="BOD30"/>
      <c r="BOE30"/>
      <c r="BOF30"/>
      <c r="BOG30"/>
      <c r="BOH30"/>
      <c r="BOI30"/>
      <c r="BOJ30"/>
      <c r="BOK30"/>
      <c r="BOL30"/>
      <c r="BOM30"/>
      <c r="BON30"/>
      <c r="BOO30"/>
      <c r="BOP30"/>
      <c r="BOQ30"/>
      <c r="BOR30"/>
      <c r="BOS30"/>
      <c r="BOT30"/>
      <c r="BOU30"/>
      <c r="BOV30"/>
      <c r="BOW30"/>
      <c r="BOX30"/>
      <c r="BOY30"/>
      <c r="BOZ30"/>
      <c r="BPA30"/>
      <c r="BPB30"/>
      <c r="BPC30"/>
      <c r="BPD30"/>
      <c r="BPE30"/>
      <c r="BPF30"/>
      <c r="BPG30"/>
      <c r="BPH30"/>
      <c r="BPI30"/>
      <c r="BPJ30"/>
      <c r="BPK30"/>
      <c r="BPL30"/>
      <c r="BPM30"/>
      <c r="BPN30"/>
      <c r="BPO30"/>
      <c r="BPP30"/>
      <c r="BPQ30"/>
      <c r="BPR30"/>
      <c r="BPS30"/>
      <c r="BPT30"/>
      <c r="BPU30"/>
      <c r="BPV30"/>
      <c r="BPW30"/>
      <c r="BPX30"/>
      <c r="BPY30"/>
      <c r="BPZ30"/>
      <c r="BQA30"/>
      <c r="BQB30"/>
      <c r="BQC30"/>
      <c r="BQD30"/>
      <c r="BQE30"/>
      <c r="BQF30"/>
      <c r="BQG30"/>
      <c r="BQH30"/>
      <c r="BQI30"/>
      <c r="BQJ30"/>
      <c r="BQK30"/>
      <c r="BQL30"/>
      <c r="BQM30"/>
      <c r="BQN30"/>
      <c r="BQO30"/>
      <c r="BQP30"/>
      <c r="BQQ30"/>
      <c r="BQR30"/>
      <c r="BQS30"/>
      <c r="BQT30"/>
      <c r="BQU30"/>
      <c r="BQV30"/>
      <c r="BQW30"/>
      <c r="BQX30"/>
      <c r="BQY30"/>
      <c r="BQZ30"/>
      <c r="BRA30"/>
      <c r="BRB30"/>
      <c r="BRC30"/>
    </row>
    <row r="31" spans="1:1823" s="44" customFormat="1" ht="24.9" x14ac:dyDescent="0.3">
      <c r="A31" s="58" t="s">
        <v>35</v>
      </c>
      <c r="B31" s="66" t="s">
        <v>36</v>
      </c>
      <c r="C31" s="51">
        <v>0</v>
      </c>
      <c r="D31" s="51">
        <v>0</v>
      </c>
      <c r="E31" s="51">
        <v>0</v>
      </c>
      <c r="F31" s="51">
        <v>0</v>
      </c>
      <c r="G31" s="51">
        <v>0</v>
      </c>
      <c r="H31" s="51">
        <v>700000</v>
      </c>
      <c r="I31" s="38">
        <f t="shared" si="1"/>
        <v>700000</v>
      </c>
      <c r="J31" s="59"/>
      <c r="M31" s="43"/>
      <c r="N31" s="60"/>
      <c r="O31" s="60"/>
    </row>
    <row r="32" spans="1:1823" s="61" customFormat="1" ht="37.299999999999997" x14ac:dyDescent="0.4">
      <c r="A32" s="45" t="s">
        <v>37</v>
      </c>
      <c r="B32" s="121" t="s">
        <v>66</v>
      </c>
      <c r="C32" s="53">
        <f t="shared" ref="C32:H32" si="5">SUM(C33:C35)</f>
        <v>0</v>
      </c>
      <c r="D32" s="53">
        <f t="shared" si="5"/>
        <v>422616.62</v>
      </c>
      <c r="E32" s="53">
        <f t="shared" si="5"/>
        <v>1034628.38</v>
      </c>
      <c r="F32" s="53">
        <f t="shared" si="5"/>
        <v>990077.51</v>
      </c>
      <c r="G32" s="53">
        <f t="shared" si="5"/>
        <v>2228215.162</v>
      </c>
      <c r="H32" s="53">
        <f t="shared" si="5"/>
        <v>2809253.3</v>
      </c>
      <c r="I32" s="38">
        <f t="shared" si="1"/>
        <v>7484790.9720000001</v>
      </c>
      <c r="J32" s="74"/>
      <c r="K32" s="75"/>
      <c r="L32" s="56"/>
      <c r="M32" s="41"/>
      <c r="N32" s="44"/>
      <c r="O32" s="44"/>
      <c r="P32" s="42"/>
    </row>
    <row r="33" spans="1:18" s="61" customFormat="1" x14ac:dyDescent="0.4">
      <c r="A33" s="116" t="s">
        <v>38</v>
      </c>
      <c r="B33" s="62" t="s">
        <v>20</v>
      </c>
      <c r="C33" s="51">
        <v>0</v>
      </c>
      <c r="D33" s="51">
        <v>151626.62</v>
      </c>
      <c r="E33" s="51">
        <v>142941.16</v>
      </c>
      <c r="F33" s="113">
        <v>122858.51</v>
      </c>
      <c r="G33" s="51">
        <v>263667.33</v>
      </c>
      <c r="H33" s="51">
        <v>354680</v>
      </c>
      <c r="I33" s="38">
        <f t="shared" si="1"/>
        <v>1035773.6200000001</v>
      </c>
      <c r="J33" s="74"/>
      <c r="K33" s="42"/>
      <c r="M33" s="42"/>
      <c r="N33" s="52"/>
      <c r="O33" s="52"/>
      <c r="P33" s="42"/>
    </row>
    <row r="34" spans="1:18" s="71" customFormat="1" x14ac:dyDescent="0.4">
      <c r="A34" s="50" t="s">
        <v>39</v>
      </c>
      <c r="B34" s="62" t="s">
        <v>40</v>
      </c>
      <c r="C34" s="51">
        <v>0</v>
      </c>
      <c r="D34" s="51">
        <v>0</v>
      </c>
      <c r="E34" s="51">
        <v>11451.72</v>
      </c>
      <c r="F34" s="51">
        <v>24648</v>
      </c>
      <c r="G34" s="122">
        <v>66765.831999999995</v>
      </c>
      <c r="H34" s="51">
        <v>17622</v>
      </c>
      <c r="I34" s="38">
        <f t="shared" si="1"/>
        <v>120487.552</v>
      </c>
      <c r="J34" s="46"/>
      <c r="K34" s="43"/>
      <c r="L34" s="44"/>
      <c r="M34" s="43"/>
      <c r="N34" s="57"/>
      <c r="O34" s="57"/>
      <c r="P34" s="76"/>
    </row>
    <row r="35" spans="1:18" s="71" customFormat="1" x14ac:dyDescent="0.4">
      <c r="A35" s="50" t="s">
        <v>41</v>
      </c>
      <c r="B35" s="62" t="s">
        <v>42</v>
      </c>
      <c r="C35" s="51">
        <v>0</v>
      </c>
      <c r="D35" s="51">
        <v>270990</v>
      </c>
      <c r="E35" s="51">
        <v>880235.5</v>
      </c>
      <c r="F35" s="113">
        <v>842571</v>
      </c>
      <c r="G35" s="113">
        <v>1897782</v>
      </c>
      <c r="H35" s="113">
        <v>2436951.2999999998</v>
      </c>
      <c r="I35" s="38">
        <f t="shared" si="1"/>
        <v>6328529.7999999998</v>
      </c>
      <c r="J35" s="46"/>
      <c r="K35" s="52"/>
      <c r="L35" s="44"/>
      <c r="M35" s="43"/>
      <c r="N35" s="60"/>
      <c r="O35" s="60"/>
      <c r="P35" s="76"/>
    </row>
    <row r="36" spans="1:18" s="61" customFormat="1" ht="14.25" customHeight="1" x14ac:dyDescent="0.55000000000000004">
      <c r="A36" s="36" t="s">
        <v>43</v>
      </c>
      <c r="B36" s="77" t="s">
        <v>44</v>
      </c>
      <c r="C36" s="53">
        <f>C38*0.15</f>
        <v>0</v>
      </c>
      <c r="D36" s="53">
        <f>SUM(D38)*0.15</f>
        <v>41178.691499999994</v>
      </c>
      <c r="E36" s="53">
        <f t="shared" ref="E36:H36" si="6">E38*0.15</f>
        <v>61662.869999999988</v>
      </c>
      <c r="F36" s="53">
        <f t="shared" si="6"/>
        <v>71822.464500000002</v>
      </c>
      <c r="G36" s="53">
        <f t="shared" si="6"/>
        <v>77832.361349999992</v>
      </c>
      <c r="H36" s="53">
        <f t="shared" si="6"/>
        <v>130961.7</v>
      </c>
      <c r="I36" s="38">
        <f t="shared" si="1"/>
        <v>383458.08734999999</v>
      </c>
      <c r="J36" s="46"/>
      <c r="K36" s="114"/>
      <c r="L36" s="78"/>
      <c r="M36" s="78"/>
      <c r="N36" s="42"/>
      <c r="O36" s="42"/>
    </row>
    <row r="37" spans="1:18" s="79" customFormat="1" ht="17.600000000000001" x14ac:dyDescent="0.55000000000000004">
      <c r="A37" s="36" t="s">
        <v>45</v>
      </c>
      <c r="B37" s="73" t="s">
        <v>46</v>
      </c>
      <c r="C37" s="53">
        <f t="shared" ref="C37:H37" si="7">C36+C17</f>
        <v>0</v>
      </c>
      <c r="D37" s="53">
        <f t="shared" si="7"/>
        <v>731450.67149999994</v>
      </c>
      <c r="E37" s="53">
        <f t="shared" si="7"/>
        <v>2837100.66</v>
      </c>
      <c r="F37" s="53">
        <f t="shared" si="7"/>
        <v>2770531.8944999995</v>
      </c>
      <c r="G37" s="53">
        <f t="shared" si="7"/>
        <v>3118496.7703499999</v>
      </c>
      <c r="H37" s="53">
        <f t="shared" si="7"/>
        <v>4470991</v>
      </c>
      <c r="I37" s="38">
        <f t="shared" si="1"/>
        <v>13928570.99635</v>
      </c>
      <c r="J37" s="39"/>
      <c r="K37" s="111"/>
      <c r="L37" s="78"/>
      <c r="M37" s="78"/>
      <c r="N37" s="59"/>
      <c r="O37" s="44"/>
    </row>
    <row r="38" spans="1:18" s="61" customFormat="1" ht="17.600000000000001" x14ac:dyDescent="0.55000000000000004">
      <c r="A38" s="36" t="s">
        <v>47</v>
      </c>
      <c r="B38" s="80" t="s">
        <v>48</v>
      </c>
      <c r="C38" s="53">
        <f t="shared" ref="C38:H38" si="8">C19+C22+C23+C28+C29+C33+C34</f>
        <v>0</v>
      </c>
      <c r="D38" s="53">
        <f t="shared" si="8"/>
        <v>274524.61</v>
      </c>
      <c r="E38" s="53">
        <f t="shared" si="8"/>
        <v>411085.79999999993</v>
      </c>
      <c r="F38" s="53">
        <f t="shared" si="8"/>
        <v>478816.43</v>
      </c>
      <c r="G38" s="53">
        <f t="shared" si="8"/>
        <v>518882.40899999999</v>
      </c>
      <c r="H38" s="53">
        <f t="shared" si="8"/>
        <v>873078</v>
      </c>
      <c r="I38" s="38">
        <f t="shared" si="1"/>
        <v>2556387.2489999998</v>
      </c>
      <c r="J38" s="39"/>
      <c r="K38" s="81"/>
      <c r="L38" s="78"/>
      <c r="M38" s="78"/>
      <c r="N38" s="42"/>
      <c r="O38" s="52"/>
    </row>
    <row r="39" spans="1:18" s="61" customFormat="1" ht="17.600000000000001" x14ac:dyDescent="0.55000000000000004">
      <c r="A39" s="36" t="s">
        <v>49</v>
      </c>
      <c r="B39" s="80" t="s">
        <v>50</v>
      </c>
      <c r="C39" s="53">
        <f>SUM(C40-C37)</f>
        <v>13928571</v>
      </c>
      <c r="D39" s="53">
        <f>SUM(C39-D37)</f>
        <v>13197120.328500001</v>
      </c>
      <c r="E39" s="53">
        <f t="shared" ref="E39" si="9">SUM(D39-E37)</f>
        <v>10360019.668500001</v>
      </c>
      <c r="F39" s="53">
        <f>SUM(E39-F37)</f>
        <v>7589487.7740000011</v>
      </c>
      <c r="G39" s="53">
        <f>SUM(F39-G37)</f>
        <v>4470991.0036500013</v>
      </c>
      <c r="H39" s="53">
        <f>SUM(G39-H37)</f>
        <v>3.6500012502074242E-3</v>
      </c>
      <c r="I39" s="120"/>
      <c r="J39" s="59"/>
      <c r="K39" s="110"/>
      <c r="L39" s="78"/>
      <c r="M39" s="78"/>
      <c r="N39" s="42"/>
      <c r="O39" s="57"/>
    </row>
    <row r="40" spans="1:18" s="44" customFormat="1" ht="14.25" customHeight="1" x14ac:dyDescent="0.4">
      <c r="A40" s="36" t="s">
        <v>51</v>
      </c>
      <c r="B40" s="82" t="s">
        <v>65</v>
      </c>
      <c r="C40" s="117">
        <v>13928571</v>
      </c>
      <c r="D40" s="118"/>
      <c r="E40" s="119"/>
      <c r="F40" s="119"/>
      <c r="G40" s="119"/>
      <c r="H40" s="119"/>
      <c r="I40" s="119"/>
      <c r="J40" s="74"/>
      <c r="K40" s="83"/>
      <c r="L40" s="83"/>
      <c r="M40" s="42"/>
      <c r="N40" s="42"/>
      <c r="O40" s="60"/>
    </row>
    <row r="41" spans="1:18" s="44" customFormat="1" ht="14.25" customHeight="1" x14ac:dyDescent="0.4">
      <c r="A41" s="72" t="s">
        <v>52</v>
      </c>
      <c r="B41" s="84"/>
      <c r="C41" s="43"/>
      <c r="D41" s="43"/>
      <c r="E41" s="43"/>
      <c r="F41" s="43"/>
      <c r="G41" s="43"/>
      <c r="H41" s="43"/>
      <c r="J41" s="59"/>
      <c r="L41" s="64"/>
      <c r="M41" s="85"/>
      <c r="N41" s="43"/>
      <c r="O41" s="43"/>
    </row>
    <row r="42" spans="1:18" x14ac:dyDescent="0.35">
      <c r="B42" s="2"/>
      <c r="C42" s="86"/>
      <c r="D42" s="86"/>
      <c r="E42" s="87"/>
      <c r="F42" s="86"/>
      <c r="G42" s="86"/>
      <c r="H42" s="86"/>
      <c r="I42" s="2"/>
      <c r="J42" s="11"/>
      <c r="K42" s="2"/>
      <c r="L42" s="2"/>
      <c r="M42" s="12"/>
      <c r="N42" s="12"/>
      <c r="O42" s="12"/>
      <c r="P42" s="2"/>
      <c r="Q42" s="2"/>
      <c r="R42" s="2"/>
    </row>
    <row r="43" spans="1:18" x14ac:dyDescent="0.35">
      <c r="A43" s="88" t="s">
        <v>53</v>
      </c>
      <c r="B43" s="89"/>
      <c r="E43" s="90"/>
      <c r="F43" s="14"/>
      <c r="G43" s="14"/>
      <c r="Q43" s="2"/>
      <c r="R43" s="2"/>
    </row>
    <row r="44" spans="1:18" ht="24" customHeight="1" x14ac:dyDescent="0.35">
      <c r="A44" s="1"/>
      <c r="Q44" s="2"/>
      <c r="R44" s="2"/>
    </row>
    <row r="45" spans="1:18" s="35" customFormat="1" ht="12.45" x14ac:dyDescent="0.4">
      <c r="A45" s="135"/>
      <c r="B45" s="15" t="s">
        <v>6</v>
      </c>
      <c r="C45" s="136">
        <v>2022</v>
      </c>
      <c r="D45" s="136"/>
      <c r="E45" s="136">
        <v>2023</v>
      </c>
      <c r="F45" s="136"/>
      <c r="G45" s="136">
        <v>2024</v>
      </c>
      <c r="H45" s="136"/>
      <c r="I45" s="136">
        <v>2025</v>
      </c>
      <c r="J45" s="136"/>
      <c r="K45" s="136">
        <v>2026</v>
      </c>
      <c r="L45" s="136"/>
      <c r="M45" s="134" t="s">
        <v>67</v>
      </c>
      <c r="N45" s="134"/>
      <c r="O45" s="133"/>
      <c r="P45" s="133"/>
    </row>
    <row r="46" spans="1:18" s="35" customFormat="1" ht="12.75" customHeight="1" x14ac:dyDescent="0.4">
      <c r="A46" s="15" t="s">
        <v>4</v>
      </c>
      <c r="B46" s="15" t="s">
        <v>54</v>
      </c>
      <c r="C46" s="15" t="s">
        <v>55</v>
      </c>
      <c r="D46" s="15" t="s">
        <v>56</v>
      </c>
      <c r="E46" s="15" t="s">
        <v>55</v>
      </c>
      <c r="F46" s="15" t="s">
        <v>56</v>
      </c>
      <c r="G46" s="15" t="s">
        <v>55</v>
      </c>
      <c r="H46" s="15" t="s">
        <v>56</v>
      </c>
      <c r="I46" s="15" t="s">
        <v>55</v>
      </c>
      <c r="J46" s="15" t="s">
        <v>56</v>
      </c>
      <c r="K46" s="15" t="s">
        <v>55</v>
      </c>
      <c r="L46" s="15" t="s">
        <v>56</v>
      </c>
      <c r="M46" s="15" t="s">
        <v>57</v>
      </c>
      <c r="N46" s="15" t="s">
        <v>56</v>
      </c>
      <c r="O46" s="91" t="s">
        <v>7</v>
      </c>
      <c r="P46" s="15" t="s">
        <v>56</v>
      </c>
    </row>
    <row r="47" spans="1:18" s="13" customFormat="1" ht="24.9" x14ac:dyDescent="0.3">
      <c r="A47" s="92">
        <v>1</v>
      </c>
      <c r="B47" s="93" t="s">
        <v>58</v>
      </c>
      <c r="C47" s="94">
        <f>C37</f>
        <v>0</v>
      </c>
      <c r="D47" s="94"/>
      <c r="E47" s="94">
        <f>E48</f>
        <v>731450.67149999994</v>
      </c>
      <c r="F47" s="94"/>
      <c r="G47" s="94">
        <f>E37</f>
        <v>2837100.66</v>
      </c>
      <c r="H47" s="94"/>
      <c r="I47" s="94">
        <f>F37</f>
        <v>2770531.8944999995</v>
      </c>
      <c r="J47" s="94"/>
      <c r="K47" s="94">
        <f>G37</f>
        <v>3118496.7703499999</v>
      </c>
      <c r="L47" s="94"/>
      <c r="M47" s="94">
        <f>H37</f>
        <v>4470991</v>
      </c>
      <c r="N47" s="94"/>
      <c r="O47" s="95">
        <f>SUM(E47+G47+I47+K47+M47)</f>
        <v>13928570.99635</v>
      </c>
      <c r="P47" s="96"/>
    </row>
    <row r="48" spans="1:18" s="13" customFormat="1" ht="14.25" customHeight="1" x14ac:dyDescent="0.4">
      <c r="A48" s="92">
        <v>2</v>
      </c>
      <c r="B48" s="97" t="s">
        <v>59</v>
      </c>
      <c r="C48" s="94">
        <f>C49+C50</f>
        <v>0</v>
      </c>
      <c r="D48" s="94">
        <f>D49+D50</f>
        <v>100</v>
      </c>
      <c r="E48" s="94">
        <f>D37</f>
        <v>731450.67149999994</v>
      </c>
      <c r="F48" s="94">
        <v>100</v>
      </c>
      <c r="G48" s="94">
        <f>G49+G50</f>
        <v>2837100.66</v>
      </c>
      <c r="H48" s="94">
        <f>G48/G47*100</f>
        <v>100</v>
      </c>
      <c r="I48" s="94">
        <f>I49+I50</f>
        <v>2770531.8944999995</v>
      </c>
      <c r="J48" s="94">
        <f>I48/I47*100</f>
        <v>100</v>
      </c>
      <c r="K48" s="94">
        <f>K49+K50</f>
        <v>3118496.7703499999</v>
      </c>
      <c r="L48" s="94">
        <f>K48/K47*100</f>
        <v>100</v>
      </c>
      <c r="M48" s="94">
        <f>H37</f>
        <v>4470991</v>
      </c>
      <c r="N48" s="94">
        <v>100</v>
      </c>
      <c r="O48" s="98">
        <f>SUM(C48+E48+G48+I48+K48+M48)</f>
        <v>13928570.99635</v>
      </c>
      <c r="P48" s="98">
        <v>100</v>
      </c>
    </row>
    <row r="49" spans="1:18" s="13" customFormat="1" ht="13.5" customHeight="1" x14ac:dyDescent="0.4">
      <c r="A49" s="99" t="s">
        <v>60</v>
      </c>
      <c r="B49" s="100" t="s">
        <v>61</v>
      </c>
      <c r="C49" s="101">
        <f>C47*70/100</f>
        <v>0</v>
      </c>
      <c r="D49" s="101">
        <v>70</v>
      </c>
      <c r="E49" s="101">
        <f>E48*0.7</f>
        <v>512015.47004999995</v>
      </c>
      <c r="F49" s="101">
        <v>70</v>
      </c>
      <c r="G49" s="101">
        <f>G47*70/100</f>
        <v>1985970.4620000003</v>
      </c>
      <c r="H49" s="101">
        <v>70</v>
      </c>
      <c r="I49" s="101">
        <f>I47*70/100</f>
        <v>1939372.3261499994</v>
      </c>
      <c r="J49" s="101">
        <v>70</v>
      </c>
      <c r="K49" s="101">
        <f>K47*70/100</f>
        <v>2182947.7392449998</v>
      </c>
      <c r="L49" s="101">
        <v>70</v>
      </c>
      <c r="M49" s="94">
        <f>M48*0.7</f>
        <v>3129693.6999999997</v>
      </c>
      <c r="N49" s="101">
        <v>70</v>
      </c>
      <c r="O49" s="96">
        <f>SUM(O48*70%)</f>
        <v>9749999.6974449996</v>
      </c>
      <c r="P49" s="96">
        <v>70</v>
      </c>
    </row>
    <row r="50" spans="1:18" s="13" customFormat="1" ht="15" customHeight="1" x14ac:dyDescent="0.4">
      <c r="A50" s="99" t="s">
        <v>62</v>
      </c>
      <c r="B50" s="102" t="s">
        <v>63</v>
      </c>
      <c r="C50" s="101">
        <f>C47*30/100</f>
        <v>0</v>
      </c>
      <c r="D50" s="103">
        <v>30</v>
      </c>
      <c r="E50" s="103">
        <f>E48*0.3</f>
        <v>219435.20144999996</v>
      </c>
      <c r="F50" s="103">
        <v>30</v>
      </c>
      <c r="G50" s="101">
        <f>G47*30/100</f>
        <v>851130.19800000009</v>
      </c>
      <c r="H50" s="101">
        <f>G50/G47*100</f>
        <v>30</v>
      </c>
      <c r="I50" s="101">
        <f>I47*30/100</f>
        <v>831159.56834999984</v>
      </c>
      <c r="J50" s="101">
        <f>I50/I47*100</f>
        <v>30</v>
      </c>
      <c r="K50" s="101">
        <f>K47*30/100</f>
        <v>935549.03110499994</v>
      </c>
      <c r="L50" s="101">
        <f>K50/K47*100</f>
        <v>30</v>
      </c>
      <c r="M50" s="94">
        <f>M48*0.3</f>
        <v>1341297.3</v>
      </c>
      <c r="N50" s="101">
        <v>30</v>
      </c>
      <c r="O50" s="96">
        <f>SUM(O48*30%)</f>
        <v>4178571.2989049996</v>
      </c>
      <c r="P50" s="96">
        <v>30</v>
      </c>
    </row>
    <row r="51" spans="1:18" s="13" customFormat="1" ht="18" customHeight="1" x14ac:dyDescent="0.4">
      <c r="A51" s="92">
        <v>3</v>
      </c>
      <c r="B51" s="97" t="s">
        <v>64</v>
      </c>
      <c r="C51" s="94">
        <v>0</v>
      </c>
      <c r="D51" s="104">
        <v>0</v>
      </c>
      <c r="E51" s="104">
        <v>0</v>
      </c>
      <c r="F51" s="104">
        <v>0</v>
      </c>
      <c r="G51" s="94">
        <v>0</v>
      </c>
      <c r="H51" s="94">
        <v>0</v>
      </c>
      <c r="I51" s="94">
        <v>0</v>
      </c>
      <c r="J51" s="94">
        <v>0</v>
      </c>
      <c r="K51" s="94">
        <v>0</v>
      </c>
      <c r="L51" s="94">
        <v>0</v>
      </c>
      <c r="M51" s="94">
        <v>0</v>
      </c>
      <c r="N51" s="94">
        <v>0</v>
      </c>
      <c r="O51" s="98">
        <v>0</v>
      </c>
      <c r="P51" s="98">
        <v>0</v>
      </c>
    </row>
    <row r="52" spans="1:18" x14ac:dyDescent="0.35">
      <c r="A52" s="88"/>
      <c r="B52" s="105"/>
      <c r="C52" s="106"/>
      <c r="D52" s="107"/>
      <c r="E52" s="107"/>
      <c r="F52" s="107"/>
      <c r="G52" s="107"/>
      <c r="H52" s="107"/>
      <c r="I52" s="2"/>
      <c r="J52" s="11"/>
      <c r="K52" s="2"/>
      <c r="L52" s="88"/>
      <c r="M52" s="108"/>
      <c r="N52" s="107"/>
      <c r="O52" s="107"/>
      <c r="P52" s="107"/>
      <c r="Q52" s="107"/>
      <c r="R52" s="107"/>
    </row>
    <row r="53" spans="1:18" x14ac:dyDescent="0.35">
      <c r="A53" s="88"/>
      <c r="B53" s="105"/>
      <c r="C53" s="106"/>
      <c r="H53" s="107"/>
      <c r="I53" s="2"/>
      <c r="J53" s="11"/>
      <c r="K53" s="2"/>
      <c r="L53" s="88"/>
      <c r="M53" s="108"/>
      <c r="N53" s="107"/>
      <c r="O53" s="107"/>
      <c r="P53" s="107"/>
      <c r="Q53" s="107"/>
      <c r="R53" s="107"/>
    </row>
    <row r="54" spans="1:18" x14ac:dyDescent="0.35">
      <c r="A54" s="88"/>
      <c r="B54" s="105"/>
      <c r="C54" s="106"/>
      <c r="H54" s="107"/>
      <c r="I54" s="2"/>
      <c r="J54" s="11"/>
      <c r="K54" s="2"/>
      <c r="L54" s="88"/>
      <c r="M54" s="108"/>
      <c r="N54" s="107"/>
      <c r="O54" s="107"/>
      <c r="P54" s="107"/>
      <c r="Q54" s="107"/>
      <c r="R54" s="107"/>
    </row>
    <row r="55" spans="1:18" x14ac:dyDescent="0.35">
      <c r="D55" s="2"/>
      <c r="E55" s="2"/>
      <c r="F55" s="2"/>
      <c r="G55" s="2"/>
    </row>
    <row r="56" spans="1:18" x14ac:dyDescent="0.35">
      <c r="B56" s="2"/>
      <c r="C56" s="2"/>
      <c r="D56" s="2"/>
      <c r="E56" s="2"/>
      <c r="F56" s="2"/>
      <c r="G56" s="2"/>
      <c r="H56" s="2"/>
      <c r="I56" s="2"/>
      <c r="J56" s="11"/>
      <c r="K56" s="2"/>
      <c r="L56" s="2"/>
      <c r="M56" s="12"/>
      <c r="N56" s="12"/>
      <c r="O56" s="12"/>
      <c r="P56" s="2"/>
      <c r="Q56" s="2"/>
      <c r="R56" s="2"/>
    </row>
    <row r="57" spans="1:18" x14ac:dyDescent="0.35">
      <c r="B57" s="2"/>
      <c r="C57" s="2"/>
      <c r="D57" s="2"/>
      <c r="E57" s="2"/>
      <c r="F57" s="2"/>
      <c r="G57" s="2"/>
      <c r="H57" s="2"/>
      <c r="I57" s="2"/>
      <c r="J57" s="11"/>
      <c r="K57" s="2"/>
      <c r="L57" s="2"/>
      <c r="M57" s="12"/>
      <c r="N57" s="12"/>
      <c r="O57" s="12"/>
      <c r="P57" s="2"/>
      <c r="Q57" s="2"/>
      <c r="R57" s="2"/>
    </row>
    <row r="58" spans="1:18" x14ac:dyDescent="0.35">
      <c r="B58" s="2"/>
      <c r="C58" s="2"/>
      <c r="D58" s="2"/>
      <c r="E58" s="2"/>
      <c r="F58" s="2"/>
      <c r="G58" s="2"/>
      <c r="H58" s="2"/>
      <c r="I58" s="2"/>
      <c r="J58" s="11"/>
      <c r="K58" s="2"/>
      <c r="L58" s="2"/>
      <c r="M58" s="12"/>
      <c r="N58" s="12"/>
      <c r="O58" s="12"/>
      <c r="P58" s="2"/>
      <c r="Q58" s="2"/>
      <c r="R58" s="2"/>
    </row>
    <row r="59" spans="1:18" x14ac:dyDescent="0.35">
      <c r="B59" s="2"/>
      <c r="C59" s="2"/>
      <c r="D59" s="2"/>
      <c r="E59" s="2"/>
      <c r="F59" s="2"/>
      <c r="G59" s="2"/>
      <c r="H59" s="2"/>
      <c r="I59" s="2"/>
      <c r="J59" s="11"/>
      <c r="K59" s="2"/>
      <c r="L59" s="2"/>
      <c r="M59" s="12"/>
      <c r="N59" s="12"/>
      <c r="O59" s="12"/>
      <c r="P59" s="2"/>
      <c r="Q59" s="2"/>
      <c r="R59" s="2"/>
    </row>
    <row r="60" spans="1:18" x14ac:dyDescent="0.35">
      <c r="B60" s="2"/>
      <c r="C60" s="2"/>
      <c r="D60" s="2"/>
      <c r="E60" s="2"/>
      <c r="F60" s="2"/>
      <c r="G60" s="2"/>
      <c r="H60" s="2"/>
      <c r="I60" s="2"/>
      <c r="J60" s="11"/>
      <c r="K60" s="2"/>
      <c r="L60" s="2"/>
      <c r="M60" s="12"/>
      <c r="N60" s="12"/>
      <c r="O60" s="12"/>
      <c r="P60" s="2"/>
      <c r="Q60" s="2"/>
      <c r="R60" s="2"/>
    </row>
    <row r="61" spans="1:18" x14ac:dyDescent="0.35">
      <c r="B61" s="2"/>
      <c r="C61" s="2"/>
      <c r="D61" s="2"/>
      <c r="E61" s="2"/>
      <c r="F61" s="2"/>
      <c r="G61" s="2"/>
      <c r="H61" s="2"/>
      <c r="I61" s="2"/>
      <c r="J61" s="11"/>
      <c r="K61" s="2"/>
      <c r="L61" s="2"/>
      <c r="M61" s="12"/>
      <c r="N61" s="12"/>
      <c r="O61" s="12"/>
      <c r="P61" s="2"/>
      <c r="Q61" s="2"/>
      <c r="R61" s="2"/>
    </row>
    <row r="62" spans="1:18" x14ac:dyDescent="0.35">
      <c r="B62" s="2"/>
      <c r="C62" s="2"/>
      <c r="H62" s="2"/>
      <c r="I62" s="2"/>
      <c r="J62" s="11"/>
      <c r="K62" s="2"/>
      <c r="L62" s="2"/>
      <c r="M62" s="12"/>
      <c r="N62" s="12"/>
      <c r="O62" s="12"/>
      <c r="P62" s="2"/>
      <c r="Q62" s="2"/>
      <c r="R62" s="2"/>
    </row>
    <row r="63" spans="1:18" x14ac:dyDescent="0.35">
      <c r="B63" s="2"/>
      <c r="C63" s="2"/>
      <c r="H63" s="2"/>
      <c r="I63" s="2"/>
      <c r="J63" s="11"/>
      <c r="K63" s="2"/>
      <c r="L63" s="2"/>
      <c r="M63" s="12"/>
      <c r="N63" s="12"/>
      <c r="O63" s="12"/>
      <c r="P63" s="2"/>
      <c r="Q63" s="2"/>
      <c r="R63" s="2"/>
    </row>
  </sheetData>
  <mergeCells count="13">
    <mergeCell ref="O2:R2"/>
    <mergeCell ref="C45:D45"/>
    <mergeCell ref="A13:A15"/>
    <mergeCell ref="B13:B15"/>
    <mergeCell ref="C13:I13"/>
    <mergeCell ref="J2:M2"/>
    <mergeCell ref="E45:F45"/>
    <mergeCell ref="M13:O13"/>
    <mergeCell ref="O45:P45"/>
    <mergeCell ref="K45:L45"/>
    <mergeCell ref="I45:J45"/>
    <mergeCell ref="G45:H45"/>
    <mergeCell ref="M45:N4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8ACCEEE999F7848977B87A9F7B69648" ma:contentTypeVersion="10" ma:contentTypeDescription="Loo uus dokument" ma:contentTypeScope="" ma:versionID="f02672792ebe2cdb476847ce8f426007">
  <xsd:schema xmlns:xsd="http://www.w3.org/2001/XMLSchema" xmlns:xs="http://www.w3.org/2001/XMLSchema" xmlns:p="http://schemas.microsoft.com/office/2006/metadata/properties" xmlns:ns2="1ade1d93-9233-43d5-9b98-da0cbf1d2e2d" xmlns:ns3="08adef74-251f-42fc-9024-6df5c4e3f36b" targetNamespace="http://schemas.microsoft.com/office/2006/metadata/properties" ma:root="true" ma:fieldsID="5478142df6101b9c5f7ed8c62361669f" ns2:_="" ns3:_="">
    <xsd:import namespace="1ade1d93-9233-43d5-9b98-da0cbf1d2e2d"/>
    <xsd:import namespace="08adef74-251f-42fc-9024-6df5c4e3f3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de1d93-9233-43d5-9b98-da0cbf1d2e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adef74-251f-42fc-9024-6df5c4e3f36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0d2d6d2-f65b-4c89-ab29-d96283ed764a}" ma:internalName="TaxCatchAll" ma:showField="CatchAllData" ma:web="08adef74-251f-42fc-9024-6df5c4e3f3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8adef74-251f-42fc-9024-6df5c4e3f36b" xsi:nil="true"/>
    <lcf76f155ced4ddcb4097134ff3c332f xmlns="1ade1d93-9233-43d5-9b98-da0cbf1d2e2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223A9C0-EA93-4338-9023-65C41C319B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de1d93-9233-43d5-9b98-da0cbf1d2e2d"/>
    <ds:schemaRef ds:uri="08adef74-251f-42fc-9024-6df5c4e3f3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DA90AA-2026-46C8-ACC8-6130FEB9521D}">
  <ds:schemaRefs>
    <ds:schemaRef ds:uri="1ade1d93-9233-43d5-9b98-da0cbf1d2e2d"/>
    <ds:schemaRef ds:uri="http://schemas.microsoft.com/office/2006/metadata/properties"/>
    <ds:schemaRef ds:uri="http://www.w3.org/XML/1998/namespace"/>
    <ds:schemaRef ds:uri="http://purl.org/dc/dcmitype/"/>
    <ds:schemaRef ds:uri="08adef74-251f-42fc-9024-6df5c4e3f36b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87C9679B-F293-4AA7-BC6F-451BE3926EB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Eelarve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Ewe Alliksoo</dc:creator>
  <cp:keywords/>
  <dc:description/>
  <cp:lastModifiedBy>Marilin Sternhof - SOM</cp:lastModifiedBy>
  <cp:revision/>
  <dcterms:created xsi:type="dcterms:W3CDTF">2022-05-09T12:08:27Z</dcterms:created>
  <dcterms:modified xsi:type="dcterms:W3CDTF">2025-12-04T19:13:54Z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0x01010028ACCEEE999F7848977B87A9F7B69648</vt:lpwstr>
  </property>
  <property fmtid="{D5CDD505-2E9C-101B-9397-08002B2CF9AE}" pid="4" name="_dlc_DocIdItemGuid">
    <vt:lpwstr>10d3aa47-53f7-4cf5-950d-6845ba1cd84c</vt:lpwstr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2024-09-04T12:41:22Z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8fe098d2-428d-4bd4-9803-7195fe96f0e2</vt:lpwstr>
  </property>
  <property fmtid="{D5CDD505-2E9C-101B-9397-08002B2CF9AE}" pid="10" name="MSIP_Label_defa4170-0d19-0005-0004-bc88714345d2_ActionId">
    <vt:lpwstr>e1ebfb8d-79d0-41d9-8af1-26cfa24e912e</vt:lpwstr>
  </property>
  <property fmtid="{D5CDD505-2E9C-101B-9397-08002B2CF9AE}" pid="11" name="MSIP_Label_defa4170-0d19-0005-0004-bc88714345d2_ContentBits">
    <vt:lpwstr>0</vt:lpwstr>
  </property>
  <property fmtid="{D5CDD505-2E9C-101B-9397-08002B2CF9AE}" pid="12" name="MediaServiceImageTags">
    <vt:lpwstr/>
  </property>
  <property fmtid="{D5CDD505-2E9C-101B-9397-08002B2CF9AE}" pid="13" name="_AdHocReviewCycleID">
    <vt:i4>-2003386387</vt:i4>
  </property>
  <property fmtid="{D5CDD505-2E9C-101B-9397-08002B2CF9AE}" pid="14" name="_EmailSubject">
    <vt:lpwstr>Eelarve erinevused projektis „Sotsiaalkaitsesüsteemide ajakohastamist toetavate infosüsteemide arendused“</vt:lpwstr>
  </property>
  <property fmtid="{D5CDD505-2E9C-101B-9397-08002B2CF9AE}" pid="15" name="_AuthorEmail">
    <vt:lpwstr>katre.pukk@tehik.ee</vt:lpwstr>
  </property>
  <property fmtid="{D5CDD505-2E9C-101B-9397-08002B2CF9AE}" pid="16" name="_AuthorEmailDisplayName">
    <vt:lpwstr>Katre Pukk</vt:lpwstr>
  </property>
  <property fmtid="{D5CDD505-2E9C-101B-9397-08002B2CF9AE}" pid="17" name="_ReviewingToolsShownOnce">
    <vt:lpwstr/>
  </property>
</Properties>
</file>